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onastre\Desktop\"/>
    </mc:Choice>
  </mc:AlternateContent>
  <xr:revisionPtr revIDLastSave="0" documentId="8_{BDF63C73-DBB1-4DA1-92AA-11BF8D8450EB}" xr6:coauthVersionLast="36" xr6:coauthVersionMax="36" xr10:uidLastSave="{00000000-0000-0000-0000-000000000000}"/>
  <bookViews>
    <workbookView xWindow="0" yWindow="0" windowWidth="23040" windowHeight="8376" xr2:uid="{4D93B343-548F-43A1-9458-CDB5F72BE96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I62" i="1"/>
  <c r="G62" i="1"/>
  <c r="I54" i="1"/>
  <c r="G54" i="1"/>
  <c r="J54" i="1" s="1"/>
  <c r="I48" i="1"/>
  <c r="G48" i="1"/>
  <c r="J48" i="1" s="1"/>
  <c r="I42" i="1"/>
  <c r="H42" i="1"/>
  <c r="J42" i="1" s="1"/>
  <c r="G42" i="1"/>
  <c r="F42" i="1"/>
  <c r="E42" i="1"/>
  <c r="I28" i="1"/>
  <c r="G28" i="1"/>
  <c r="J28" i="1" s="1"/>
  <c r="J23" i="1"/>
  <c r="I23" i="1"/>
  <c r="G23" i="1"/>
  <c r="I16" i="1"/>
  <c r="G16" i="1"/>
  <c r="J16" i="1" s="1"/>
  <c r="J15" i="1"/>
  <c r="I15" i="1"/>
  <c r="G15" i="1"/>
  <c r="I13" i="1"/>
  <c r="G13" i="1"/>
  <c r="J13" i="1" s="1"/>
</calcChain>
</file>

<file path=xl/sharedStrings.xml><?xml version="1.0" encoding="utf-8"?>
<sst xmlns="http://schemas.openxmlformats.org/spreadsheetml/2006/main" count="229" uniqueCount="147">
  <si>
    <t>TABLA DE RETRIBUCIONES ANUALES 2025 (MAYO 2025)</t>
  </si>
  <si>
    <t>PUESTO</t>
  </si>
  <si>
    <t>GR UP</t>
  </si>
  <si>
    <t>NI CD</t>
  </si>
  <si>
    <t>VPT</t>
  </si>
  <si>
    <t xml:space="preserve">SUELDO </t>
  </si>
  <si>
    <t xml:space="preserve">SUELDO EXTRA </t>
  </si>
  <si>
    <t>COMP. P.EXTRA</t>
  </si>
  <si>
    <t>COMPL. DESTINO</t>
  </si>
  <si>
    <t xml:space="preserve">TOTAL ESPECIF. </t>
  </si>
  <si>
    <t>TOTAL AÑO</t>
  </si>
  <si>
    <t xml:space="preserve">TRIENIO </t>
  </si>
  <si>
    <t xml:space="preserve">TRIENIO P.EXTRA </t>
  </si>
  <si>
    <t>SECRETARIO</t>
  </si>
  <si>
    <t>A1</t>
  </si>
  <si>
    <t>OFICIAL MAYOR</t>
  </si>
  <si>
    <t>INTERVENTOR</t>
  </si>
  <si>
    <t>INTERVENT. ADJU</t>
  </si>
  <si>
    <t>TESORERO</t>
  </si>
  <si>
    <t>VICETESORERO</t>
  </si>
  <si>
    <t>VICEINTERVENTOR</t>
  </si>
  <si>
    <t>TIT ORG APOYO JGL</t>
  </si>
  <si>
    <t>JEFE DE LA POLICIA LOCAL</t>
  </si>
  <si>
    <t>INSPECTOR E.I.</t>
  </si>
  <si>
    <t>J. SERVICIO II E.I.</t>
  </si>
  <si>
    <t>J.  SERVICIO II E.I.</t>
  </si>
  <si>
    <t>A2</t>
  </si>
  <si>
    <t>STAFF J. SERV. E.I. II</t>
  </si>
  <si>
    <t xml:space="preserve">J.SERVICIO  I </t>
  </si>
  <si>
    <t>J. SERVICIO II</t>
  </si>
  <si>
    <t>DIRECTOR BANDA MUSICA</t>
  </si>
  <si>
    <t>INTENDENTE PRINCIPAL</t>
  </si>
  <si>
    <t>J. SERVICIO I</t>
  </si>
  <si>
    <t>J. DISTRITO I</t>
  </si>
  <si>
    <t>J. SECCIÓN I</t>
  </si>
  <si>
    <t xml:space="preserve">INTENDENTE </t>
  </si>
  <si>
    <t>JEFE SECCIÓN MÉDICO-SANITARIA</t>
  </si>
  <si>
    <t xml:space="preserve">OFIC. MEDICO E. I. </t>
  </si>
  <si>
    <t xml:space="preserve">J. SECCIÓN I </t>
  </si>
  <si>
    <t>J. SECCIÓN II</t>
  </si>
  <si>
    <t>OFICIAL TEC. BOMBERO</t>
  </si>
  <si>
    <t>J. NEGOCIADO I</t>
  </si>
  <si>
    <t>J. NEGOCIADO II</t>
  </si>
  <si>
    <t>J. DISTRITO III</t>
  </si>
  <si>
    <t>C1</t>
  </si>
  <si>
    <t>J. SECCIÓN III</t>
  </si>
  <si>
    <t>J. NEGOCIADO III</t>
  </si>
  <si>
    <t>C2</t>
  </si>
  <si>
    <t>LETRADO</t>
  </si>
  <si>
    <t>SUBOFICIAL E.I.</t>
  </si>
  <si>
    <t>INSPECTOR P.L.</t>
  </si>
  <si>
    <t>B</t>
  </si>
  <si>
    <t>SECRE. ALCALD. I</t>
  </si>
  <si>
    <t>SECRE. ALCALD. II</t>
  </si>
  <si>
    <t>SARGENTO GRES</t>
  </si>
  <si>
    <t>SARGENTO  E. I.</t>
  </si>
  <si>
    <t>SUBINSPECTOR PL</t>
  </si>
  <si>
    <t xml:space="preserve">SUBINSPECTOR E.I. </t>
  </si>
  <si>
    <t>TÉCNICO SUPERIOR</t>
  </si>
  <si>
    <t>SECRE. DIRECC.  I</t>
  </si>
  <si>
    <t>SECRE. DIRECC. II</t>
  </si>
  <si>
    <t>DIPL. ENFERMERÍA BOMBERO</t>
  </si>
  <si>
    <t>TEC. GRADO MEDIO</t>
  </si>
  <si>
    <t>JEFE DOTACIÓN APOYO A JEFATURA</t>
  </si>
  <si>
    <t>OFICIAL POLICIA</t>
  </si>
  <si>
    <t>JEFE DOTACIÓN E.I.</t>
  </si>
  <si>
    <t>JEFE GRUPO I</t>
  </si>
  <si>
    <t>ENCARGADO</t>
  </si>
  <si>
    <t>INFORMACION OMAC I</t>
  </si>
  <si>
    <t>INFORMACION OMAC II</t>
  </si>
  <si>
    <t>ESCOLTA ALCALDÍA</t>
  </si>
  <si>
    <t>BOMBERO APOYO A JEFATURA</t>
  </si>
  <si>
    <t>BOMBERO GRES</t>
  </si>
  <si>
    <t>POLICIA</t>
  </si>
  <si>
    <t xml:space="preserve">BOMBERO </t>
  </si>
  <si>
    <t>BOMBERO C2</t>
  </si>
  <si>
    <t>J. GRP II / CAPAT. L</t>
  </si>
  <si>
    <t>CAPATAZ FUNC. / MAESTRO DE OFICIO</t>
  </si>
  <si>
    <t>ADMINISTRATIVO</t>
  </si>
  <si>
    <t>TECNICO AUXILIAR</t>
  </si>
  <si>
    <t>MONITOR ACTIV. SOCIOCULT.</t>
  </si>
  <si>
    <t>MONITOR JUVENIL</t>
  </si>
  <si>
    <t xml:space="preserve">JEFE EQUIPO </t>
  </si>
  <si>
    <t>AUXILIAR ADMTV</t>
  </si>
  <si>
    <t>OFICIAL OFICIO</t>
  </si>
  <si>
    <t xml:space="preserve">MONITOR </t>
  </si>
  <si>
    <t>ORDENANZA OMAC</t>
  </si>
  <si>
    <t>ST</t>
  </si>
  <si>
    <t>COORD SUBALTERNOS</t>
  </si>
  <si>
    <t>AYUDANTE OFICIO</t>
  </si>
  <si>
    <t>GUARDA</t>
  </si>
  <si>
    <t>CONSERJE ALCALD.</t>
  </si>
  <si>
    <t>SUBALTERNO ALC</t>
  </si>
  <si>
    <t>SUBALTERNO</t>
  </si>
  <si>
    <t>PEON U OPERARIO</t>
  </si>
  <si>
    <t>J. SECCIÓN FD</t>
  </si>
  <si>
    <t>T. GRADO MED. FD</t>
  </si>
  <si>
    <t>T. DEPORTIVO FD</t>
  </si>
  <si>
    <t>ADMINISTRAT. FD</t>
  </si>
  <si>
    <t>T. ACT. DEP. FD</t>
  </si>
  <si>
    <t>AUX. ADMVO. FD</t>
  </si>
  <si>
    <t>CAPATAZ FD</t>
  </si>
  <si>
    <t>OF. OFICIO FD</t>
  </si>
  <si>
    <t>CONSERJE FD</t>
  </si>
  <si>
    <t>OP. LIMPIEZA FD</t>
  </si>
  <si>
    <t>JEFE SERVICIO II AE</t>
  </si>
  <si>
    <t>TEC. SUPERIOR AE</t>
  </si>
  <si>
    <t>TEC. SUPERIOR PB</t>
  </si>
  <si>
    <t>JEFE SECCIÓN II PB</t>
  </si>
  <si>
    <t>JEFE SECCION II PB</t>
  </si>
  <si>
    <t>SECR. DIREC I PB</t>
  </si>
  <si>
    <t>T. GRADO MED. PB</t>
  </si>
  <si>
    <t>ADMINISTRAT. PB</t>
  </si>
  <si>
    <t>TEC AUXILIAR PB</t>
  </si>
  <si>
    <t>AUX. ADMVO. PB</t>
  </si>
  <si>
    <t>CAPATAZ PB</t>
  </si>
  <si>
    <t>MAESTRO PB</t>
  </si>
  <si>
    <t>OF. OFICIO PB</t>
  </si>
  <si>
    <t>SUBALTERNO PB</t>
  </si>
  <si>
    <t>TEC.SISTEMAS-ANALISTA APLICAC-J.DP</t>
  </si>
  <si>
    <t>TEC.SISTEMAS-CONSULTOR-J.DP</t>
  </si>
  <si>
    <t>TEC.SISTEMAS-ANALISTA APLICAC-J.SC</t>
  </si>
  <si>
    <t>TEC.SISTEMAS-JEFE/A PROYECTO</t>
  </si>
  <si>
    <t>TECNICO ADMINISTRACION-TEC.ADMON</t>
  </si>
  <si>
    <t>TEC.SISTEMAS-ANALISTA APLICACIONES</t>
  </si>
  <si>
    <t>TEC.SISTEMAS-PROGRAMADOR SISTEMAS</t>
  </si>
  <si>
    <t>GESTOR ADMON-TECNICO GESTION-J.DP</t>
  </si>
  <si>
    <t>TEC.SISTEMAS-ANALISTA PROGRAM-J.SC</t>
  </si>
  <si>
    <t>GESTOR ADMON-TECNICO GESTION-J.NE</t>
  </si>
  <si>
    <t>TEC.SISTEMAS-ANALISTA PROGRAM-J.NE</t>
  </si>
  <si>
    <t>TEC.SISTEMAS-ANALISTA PROGRAMADOR</t>
  </si>
  <si>
    <t>GESTOR ADMON-TECNICO GESTION</t>
  </si>
  <si>
    <t>TEC.SISTEMAS-PROGRAMADOR APLICAC.</t>
  </si>
  <si>
    <t>TEC.EXPLOTAC-TEC. MANTENIM-J.SC</t>
  </si>
  <si>
    <t>GESTOR ADMON-ADMINISTRATIVO-J.NE</t>
  </si>
  <si>
    <t>TEC.EXPLOTAC-OPERADOR SIST-J.NE</t>
  </si>
  <si>
    <t>TEC.EXPLOTAC-TEC. MANTENIM-J.NE</t>
  </si>
  <si>
    <t>GESTOR ADMON-ADMINISTRATIVO-J.GR</t>
  </si>
  <si>
    <t>TEC.EXPLOTAC-OPERADOR GRAFICO-J.GR</t>
  </si>
  <si>
    <t>TEC.EXPLOTAC-OPERADOR SISTEMAS</t>
  </si>
  <si>
    <t>TEC.EXPLOTAC-PREPARADOR TRABAJOS</t>
  </si>
  <si>
    <t>GESTOR ADMON-ADMINISTRATIVO</t>
  </si>
  <si>
    <t>TEC.EXPLOTAC-OPERADOR GRAFICO</t>
  </si>
  <si>
    <t>TEC.EXPLOTAC-TEC. MANTENIMIENTO</t>
  </si>
  <si>
    <t>TEC.INFORMATICO-TEC.OFIMATICO</t>
  </si>
  <si>
    <t>AUX.INFORMATICA-AUX.INFORMATICO</t>
  </si>
  <si>
    <t>AUXILIAR TECNICO-AUXILIAR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</si>
</sst>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8" x14ac:knownFonts="1">
    <font>
      <sz val="11"/>
      <color theme="1"/>
      <name val="Matter Light"/>
      <family val="2"/>
    </font>
    <font>
      <sz val="11"/>
      <color theme="1"/>
      <name val="Matter Light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/>
    </xf>
    <xf numFmtId="43" fontId="5" fillId="0" borderId="10" xfId="1" applyFont="1" applyFill="1" applyBorder="1" applyAlignment="1">
      <alignment horizontal="right"/>
    </xf>
    <xf numFmtId="43" fontId="3" fillId="0" borderId="0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6" fillId="0" borderId="11" xfId="2" applyFont="1" applyFill="1" applyBorder="1"/>
    <xf numFmtId="0" fontId="5" fillId="0" borderId="4" xfId="3" applyFill="1" applyBorder="1" applyAlignment="1">
      <alignment horizontal="center"/>
    </xf>
    <xf numFmtId="0" fontId="5" fillId="0" borderId="0" xfId="3" applyFill="1" applyBorder="1" applyAlignment="1">
      <alignment horizontal="center"/>
    </xf>
    <xf numFmtId="0" fontId="5" fillId="0" borderId="10" xfId="3" applyFill="1" applyBorder="1" applyAlignment="1">
      <alignment horizontal="center"/>
    </xf>
    <xf numFmtId="0" fontId="6" fillId="0" borderId="12" xfId="2" applyFont="1" applyFill="1" applyBorder="1"/>
    <xf numFmtId="0" fontId="5" fillId="0" borderId="13" xfId="3" applyFill="1" applyBorder="1" applyAlignment="1">
      <alignment horizontal="center"/>
    </xf>
    <xf numFmtId="0" fontId="5" fillId="0" borderId="14" xfId="3" applyFill="1" applyBorder="1" applyAlignment="1">
      <alignment horizontal="center"/>
    </xf>
    <xf numFmtId="0" fontId="5" fillId="0" borderId="15" xfId="3" applyFill="1" applyBorder="1" applyAlignment="1">
      <alignment horizontal="center"/>
    </xf>
    <xf numFmtId="43" fontId="3" fillId="0" borderId="13" xfId="1" applyFont="1" applyFill="1" applyBorder="1" applyAlignment="1">
      <alignment horizontal="right" vertical="center"/>
    </xf>
    <xf numFmtId="43" fontId="3" fillId="0" borderId="14" xfId="1" applyFont="1" applyFill="1" applyBorder="1" applyAlignment="1">
      <alignment horizontal="right" vertical="center"/>
    </xf>
    <xf numFmtId="43" fontId="5" fillId="0" borderId="14" xfId="1" applyFont="1" applyFill="1" applyBorder="1" applyAlignment="1">
      <alignment horizontal="right"/>
    </xf>
    <xf numFmtId="43" fontId="5" fillId="0" borderId="15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3" xr:uid="{F757D989-6BC1-457D-AF03-AC0B15E6C604}"/>
    <cellStyle name="Normal 2 3" xfId="2" xr:uid="{5DDC46BF-5A1D-4B44-9DD7-4E79D1846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CED1-391B-49AE-AEB1-993C9463C3E7}">
  <sheetPr>
    <pageSetUpPr fitToPage="1"/>
  </sheetPr>
  <dimension ref="A1:S136"/>
  <sheetViews>
    <sheetView tabSelected="1" workbookViewId="0">
      <selection activeCell="O18" sqref="O18"/>
    </sheetView>
  </sheetViews>
  <sheetFormatPr baseColWidth="10" defaultColWidth="11.54296875" defaultRowHeight="14.4" x14ac:dyDescent="0.35"/>
  <cols>
    <col min="1" max="1" width="33" style="1" bestFit="1" customWidth="1"/>
    <col min="2" max="2" width="2.81640625" style="1" bestFit="1" customWidth="1"/>
    <col min="3" max="3" width="2.6328125" style="1" bestFit="1" customWidth="1"/>
    <col min="4" max="4" width="3.453125" style="1" bestFit="1" customWidth="1"/>
    <col min="5" max="5" width="9.90625" style="1" bestFit="1" customWidth="1"/>
    <col min="6" max="6" width="9.6328125" style="1" bestFit="1" customWidth="1"/>
    <col min="7" max="7" width="10.54296875" style="1" bestFit="1" customWidth="1"/>
    <col min="8" max="8" width="9.90625" style="1" bestFit="1" customWidth="1"/>
    <col min="9" max="9" width="10.1796875" style="1" bestFit="1" customWidth="1"/>
    <col min="10" max="10" width="11.36328125" style="1" customWidth="1"/>
    <col min="11" max="11" width="6.90625" style="17" bestFit="1" customWidth="1"/>
    <col min="12" max="12" width="6.90625" style="1" bestFit="1" customWidth="1"/>
    <col min="13" max="13" width="9.90625" style="1" bestFit="1" customWidth="1"/>
    <col min="14" max="16384" width="11.54296875" style="1"/>
  </cols>
  <sheetData>
    <row r="1" spans="1:13" ht="29.25" customHeight="1" x14ac:dyDescent="0.3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3" s="5" customFormat="1" ht="43.8" thickBot="1" x14ac:dyDescent="0.4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3" x14ac:dyDescent="0.3">
      <c r="A3" s="6" t="s">
        <v>13</v>
      </c>
      <c r="B3" s="7" t="s">
        <v>14</v>
      </c>
      <c r="C3" s="8">
        <v>30</v>
      </c>
      <c r="D3" s="9">
        <v>90</v>
      </c>
      <c r="E3" s="10">
        <v>15922.800000000001</v>
      </c>
      <c r="F3" s="11">
        <v>1637.64</v>
      </c>
      <c r="G3" s="12">
        <v>15152.619999999999</v>
      </c>
      <c r="H3" s="11">
        <v>13908.72</v>
      </c>
      <c r="I3" s="11">
        <v>77007</v>
      </c>
      <c r="J3" s="11">
        <v>123628.78</v>
      </c>
      <c r="K3" s="12">
        <v>51.07</v>
      </c>
      <c r="L3" s="13">
        <v>31.53</v>
      </c>
      <c r="M3" s="14"/>
    </row>
    <row r="4" spans="1:13" x14ac:dyDescent="0.3">
      <c r="A4" s="15" t="s">
        <v>15</v>
      </c>
      <c r="B4" s="16" t="s">
        <v>14</v>
      </c>
      <c r="C4" s="17">
        <v>30</v>
      </c>
      <c r="D4" s="18">
        <v>92</v>
      </c>
      <c r="E4" s="10">
        <v>15922.800000000001</v>
      </c>
      <c r="F4" s="11">
        <v>1637.64</v>
      </c>
      <c r="G4" s="12">
        <v>12952.7</v>
      </c>
      <c r="H4" s="11">
        <v>13908.72</v>
      </c>
      <c r="I4" s="11">
        <v>63807.479999999996</v>
      </c>
      <c r="J4" s="11">
        <v>108229.34</v>
      </c>
      <c r="K4" s="12">
        <v>51.07</v>
      </c>
      <c r="L4" s="13">
        <v>31.53</v>
      </c>
      <c r="M4" s="14"/>
    </row>
    <row r="5" spans="1:13" x14ac:dyDescent="0.3">
      <c r="A5" s="15" t="s">
        <v>16</v>
      </c>
      <c r="B5" s="16" t="s">
        <v>14</v>
      </c>
      <c r="C5" s="17">
        <v>30</v>
      </c>
      <c r="D5" s="18">
        <v>94</v>
      </c>
      <c r="E5" s="10">
        <v>15922.800000000001</v>
      </c>
      <c r="F5" s="11">
        <v>1637.64</v>
      </c>
      <c r="G5" s="12">
        <v>15152.619999999999</v>
      </c>
      <c r="H5" s="11">
        <v>13908.72</v>
      </c>
      <c r="I5" s="11">
        <v>77007</v>
      </c>
      <c r="J5" s="11">
        <v>123628.78</v>
      </c>
      <c r="K5" s="12">
        <v>51.07</v>
      </c>
      <c r="L5" s="13">
        <v>31.53</v>
      </c>
      <c r="M5" s="14"/>
    </row>
    <row r="6" spans="1:13" x14ac:dyDescent="0.3">
      <c r="A6" s="15" t="s">
        <v>17</v>
      </c>
      <c r="B6" s="16" t="s">
        <v>14</v>
      </c>
      <c r="C6" s="17">
        <v>30</v>
      </c>
      <c r="D6" s="18">
        <v>91</v>
      </c>
      <c r="E6" s="10">
        <v>15922.800000000001</v>
      </c>
      <c r="F6" s="11">
        <v>1637.64</v>
      </c>
      <c r="G6" s="12">
        <v>13622.579999999998</v>
      </c>
      <c r="H6" s="11">
        <v>13908.72</v>
      </c>
      <c r="I6" s="11">
        <v>67826.759999999995</v>
      </c>
      <c r="J6" s="11">
        <v>112918.5</v>
      </c>
      <c r="K6" s="12">
        <v>51.07</v>
      </c>
      <c r="L6" s="13">
        <v>31.53</v>
      </c>
      <c r="M6" s="14"/>
    </row>
    <row r="7" spans="1:13" x14ac:dyDescent="0.3">
      <c r="A7" s="15" t="s">
        <v>18</v>
      </c>
      <c r="B7" s="16" t="s">
        <v>14</v>
      </c>
      <c r="C7" s="17">
        <v>30</v>
      </c>
      <c r="D7" s="18">
        <v>93</v>
      </c>
      <c r="E7" s="10">
        <v>15922.800000000001</v>
      </c>
      <c r="F7" s="11">
        <v>1637.64</v>
      </c>
      <c r="G7" s="12">
        <v>14372.560000000001</v>
      </c>
      <c r="H7" s="11">
        <v>13908.72</v>
      </c>
      <c r="I7" s="11">
        <v>72326.64</v>
      </c>
      <c r="J7" s="11">
        <v>118168.36</v>
      </c>
      <c r="K7" s="12">
        <v>51.07</v>
      </c>
      <c r="L7" s="13">
        <v>31.53</v>
      </c>
      <c r="M7" s="14"/>
    </row>
    <row r="8" spans="1:13" x14ac:dyDescent="0.3">
      <c r="A8" s="15" t="s">
        <v>19</v>
      </c>
      <c r="B8" s="16" t="s">
        <v>14</v>
      </c>
      <c r="C8" s="17">
        <v>30</v>
      </c>
      <c r="D8" s="18">
        <v>96</v>
      </c>
      <c r="E8" s="10">
        <v>15922.800000000001</v>
      </c>
      <c r="F8" s="11">
        <v>1637.64</v>
      </c>
      <c r="G8" s="12">
        <v>13353.759999999998</v>
      </c>
      <c r="H8" s="11">
        <v>13908.72</v>
      </c>
      <c r="I8" s="11">
        <v>66213.84</v>
      </c>
      <c r="J8" s="11">
        <v>111036.76</v>
      </c>
      <c r="K8" s="12">
        <v>51.07</v>
      </c>
      <c r="L8" s="13">
        <v>31.53</v>
      </c>
      <c r="M8" s="14"/>
    </row>
    <row r="9" spans="1:13" x14ac:dyDescent="0.3">
      <c r="A9" s="15" t="s">
        <v>20</v>
      </c>
      <c r="B9" s="16" t="s">
        <v>14</v>
      </c>
      <c r="C9" s="17">
        <v>29</v>
      </c>
      <c r="D9" s="18">
        <v>92</v>
      </c>
      <c r="E9" s="10">
        <v>15922.800000000001</v>
      </c>
      <c r="F9" s="11">
        <v>1637.64</v>
      </c>
      <c r="G9" s="12">
        <v>12713.8</v>
      </c>
      <c r="H9" s="11">
        <v>12475.32</v>
      </c>
      <c r="I9" s="11">
        <v>63807.479999999996</v>
      </c>
      <c r="J9" s="11">
        <v>106557.04</v>
      </c>
      <c r="K9" s="12">
        <v>51.07</v>
      </c>
      <c r="L9" s="13">
        <v>31.53</v>
      </c>
      <c r="M9" s="14"/>
    </row>
    <row r="10" spans="1:13" x14ac:dyDescent="0.3">
      <c r="A10" s="15" t="s">
        <v>21</v>
      </c>
      <c r="B10" s="16" t="s">
        <v>14</v>
      </c>
      <c r="C10" s="17">
        <v>30</v>
      </c>
      <c r="D10" s="18">
        <v>92</v>
      </c>
      <c r="E10" s="10">
        <v>15922.800000000001</v>
      </c>
      <c r="F10" s="11">
        <v>1637.64</v>
      </c>
      <c r="G10" s="12">
        <v>12952.7</v>
      </c>
      <c r="H10" s="11">
        <v>13908.72</v>
      </c>
      <c r="I10" s="11">
        <v>63807.479999999996</v>
      </c>
      <c r="J10" s="11">
        <v>108229.34</v>
      </c>
      <c r="K10" s="12">
        <v>51.07</v>
      </c>
      <c r="L10" s="13">
        <v>31.53</v>
      </c>
      <c r="M10" s="14"/>
    </row>
    <row r="11" spans="1:13" x14ac:dyDescent="0.3">
      <c r="A11" s="15" t="s">
        <v>22</v>
      </c>
      <c r="B11" s="16" t="s">
        <v>14</v>
      </c>
      <c r="C11" s="17">
        <v>28</v>
      </c>
      <c r="D11" s="18">
        <v>1</v>
      </c>
      <c r="E11" s="10">
        <v>15922.800000000001</v>
      </c>
      <c r="F11" s="11">
        <v>1637.64</v>
      </c>
      <c r="G11" s="12">
        <v>11704.140000000001</v>
      </c>
      <c r="H11" s="11">
        <v>11951.16</v>
      </c>
      <c r="I11" s="11">
        <v>58273.680000000008</v>
      </c>
      <c r="J11" s="11">
        <v>99489.420000000013</v>
      </c>
      <c r="K11" s="12">
        <v>51.07</v>
      </c>
      <c r="L11" s="13">
        <v>31.53</v>
      </c>
      <c r="M11" s="14"/>
    </row>
    <row r="12" spans="1:13" x14ac:dyDescent="0.3">
      <c r="A12" s="15" t="s">
        <v>23</v>
      </c>
      <c r="B12" s="16" t="s">
        <v>14</v>
      </c>
      <c r="C12" s="17">
        <v>26</v>
      </c>
      <c r="D12" s="18">
        <v>59</v>
      </c>
      <c r="E12" s="10">
        <v>15922.800000000001</v>
      </c>
      <c r="F12" s="11">
        <v>1637.64</v>
      </c>
      <c r="G12" s="12">
        <v>10999.52</v>
      </c>
      <c r="H12" s="11">
        <v>10024.56</v>
      </c>
      <c r="I12" s="11">
        <v>55972.56</v>
      </c>
      <c r="J12" s="11">
        <v>94557.08</v>
      </c>
      <c r="K12" s="12">
        <v>51.07</v>
      </c>
      <c r="L12" s="13">
        <v>31.53</v>
      </c>
      <c r="M12" s="14"/>
    </row>
    <row r="13" spans="1:13" x14ac:dyDescent="0.3">
      <c r="A13" s="15" t="s">
        <v>24</v>
      </c>
      <c r="B13" s="16" t="s">
        <v>14</v>
      </c>
      <c r="C13" s="17">
        <v>26</v>
      </c>
      <c r="D13" s="18">
        <v>2</v>
      </c>
      <c r="E13" s="10">
        <v>15922.8</v>
      </c>
      <c r="F13" s="11">
        <v>1637.64</v>
      </c>
      <c r="G13" s="12">
        <f>(835.38+4934.07)*2</f>
        <v>11538.9</v>
      </c>
      <c r="H13" s="11">
        <v>10024.56</v>
      </c>
      <c r="I13" s="11">
        <f>4934.07*12</f>
        <v>59208.84</v>
      </c>
      <c r="J13" s="11">
        <f>SUM(E13+F13+G13+H13+I13)</f>
        <v>98332.739999999991</v>
      </c>
      <c r="K13" s="12">
        <v>51.07</v>
      </c>
      <c r="L13" s="13">
        <v>31.53</v>
      </c>
      <c r="M13" s="14"/>
    </row>
    <row r="14" spans="1:13" x14ac:dyDescent="0.3">
      <c r="A14" s="15" t="s">
        <v>25</v>
      </c>
      <c r="B14" s="16" t="s">
        <v>26</v>
      </c>
      <c r="C14" s="17">
        <v>26</v>
      </c>
      <c r="D14" s="18">
        <v>2</v>
      </c>
      <c r="E14" s="10">
        <v>13768.199999999999</v>
      </c>
      <c r="F14" s="11">
        <v>1673.56</v>
      </c>
      <c r="G14" s="12">
        <v>11538.9</v>
      </c>
      <c r="H14" s="11">
        <v>10024.56</v>
      </c>
      <c r="I14" s="11">
        <v>59208.84</v>
      </c>
      <c r="J14" s="11">
        <v>96214.06</v>
      </c>
      <c r="K14" s="12">
        <v>41.65</v>
      </c>
      <c r="L14" s="13">
        <v>30.37</v>
      </c>
      <c r="M14" s="14"/>
    </row>
    <row r="15" spans="1:13" ht="16.2" x14ac:dyDescent="0.35">
      <c r="A15" s="19" t="s">
        <v>27</v>
      </c>
      <c r="B15" s="20" t="s">
        <v>14</v>
      </c>
      <c r="C15" s="21">
        <v>26</v>
      </c>
      <c r="D15" s="22">
        <v>69</v>
      </c>
      <c r="E15" s="10">
        <v>15922.8</v>
      </c>
      <c r="F15" s="11">
        <v>1637.64</v>
      </c>
      <c r="G15" s="12">
        <f>(835.38+4184.63)*2</f>
        <v>10040.02</v>
      </c>
      <c r="H15" s="11">
        <v>10024.56</v>
      </c>
      <c r="I15" s="11">
        <f>4184.63*12</f>
        <v>50215.56</v>
      </c>
      <c r="J15" s="11">
        <f>SUM(E15:I15)</f>
        <v>87840.579999999987</v>
      </c>
      <c r="K15" s="12">
        <v>51.07</v>
      </c>
      <c r="L15" s="13">
        <v>31.53</v>
      </c>
      <c r="M15" s="14"/>
    </row>
    <row r="16" spans="1:13" ht="16.2" x14ac:dyDescent="0.35">
      <c r="A16" s="19" t="s">
        <v>27</v>
      </c>
      <c r="B16" s="20" t="s">
        <v>26</v>
      </c>
      <c r="C16" s="21">
        <v>26</v>
      </c>
      <c r="D16" s="22">
        <v>69</v>
      </c>
      <c r="E16" s="10">
        <v>13768.2</v>
      </c>
      <c r="F16" s="11">
        <v>1673.56</v>
      </c>
      <c r="G16" s="12">
        <f>(835.38+4184.63)*2</f>
        <v>10040.02</v>
      </c>
      <c r="H16" s="11">
        <v>10024.56</v>
      </c>
      <c r="I16" s="11">
        <f>4184.63*12</f>
        <v>50215.56</v>
      </c>
      <c r="J16" s="11">
        <f>SUM(E16:I16)</f>
        <v>85721.9</v>
      </c>
      <c r="K16" s="12">
        <v>41.65</v>
      </c>
      <c r="L16" s="13">
        <v>30.37</v>
      </c>
      <c r="M16" s="14"/>
    </row>
    <row r="17" spans="1:13" x14ac:dyDescent="0.3">
      <c r="A17" s="15" t="s">
        <v>28</v>
      </c>
      <c r="B17" s="16" t="s">
        <v>14</v>
      </c>
      <c r="C17" s="17">
        <v>28</v>
      </c>
      <c r="D17" s="18">
        <v>3</v>
      </c>
      <c r="E17" s="10">
        <v>15922.800000000001</v>
      </c>
      <c r="F17" s="11">
        <v>1637.64</v>
      </c>
      <c r="G17" s="12">
        <v>7838.54</v>
      </c>
      <c r="H17" s="11">
        <v>11951.16</v>
      </c>
      <c r="I17" s="11">
        <v>35080.080000000002</v>
      </c>
      <c r="J17" s="11">
        <v>72430.22</v>
      </c>
      <c r="K17" s="12">
        <v>51.07</v>
      </c>
      <c r="L17" s="13">
        <v>31.53</v>
      </c>
      <c r="M17" s="14"/>
    </row>
    <row r="18" spans="1:13" x14ac:dyDescent="0.3">
      <c r="A18" s="15" t="s">
        <v>29</v>
      </c>
      <c r="B18" s="16" t="s">
        <v>14</v>
      </c>
      <c r="C18" s="17">
        <v>26</v>
      </c>
      <c r="D18" s="18">
        <v>4</v>
      </c>
      <c r="E18" s="10">
        <v>15922.800000000001</v>
      </c>
      <c r="F18" s="11">
        <v>1637.64</v>
      </c>
      <c r="G18" s="12">
        <v>6667.76</v>
      </c>
      <c r="H18" s="11">
        <v>10024.56</v>
      </c>
      <c r="I18" s="11">
        <v>29982</v>
      </c>
      <c r="J18" s="11">
        <v>64234.76</v>
      </c>
      <c r="K18" s="12">
        <v>51.07</v>
      </c>
      <c r="L18" s="13">
        <v>31.53</v>
      </c>
      <c r="M18" s="14"/>
    </row>
    <row r="19" spans="1:13" x14ac:dyDescent="0.3">
      <c r="A19" s="15" t="s">
        <v>30</v>
      </c>
      <c r="B19" s="16" t="s">
        <v>14</v>
      </c>
      <c r="C19" s="17">
        <v>26</v>
      </c>
      <c r="D19" s="18">
        <v>4</v>
      </c>
      <c r="E19" s="10">
        <v>15922.800000000001</v>
      </c>
      <c r="F19" s="11">
        <v>1637.64</v>
      </c>
      <c r="G19" s="12">
        <v>6667.76</v>
      </c>
      <c r="H19" s="11">
        <v>10024.56</v>
      </c>
      <c r="I19" s="11">
        <v>29982</v>
      </c>
      <c r="J19" s="11">
        <v>64234.76</v>
      </c>
      <c r="K19" s="12">
        <v>51.07</v>
      </c>
      <c r="L19" s="13">
        <v>31.53</v>
      </c>
      <c r="M19" s="14"/>
    </row>
    <row r="20" spans="1:13" x14ac:dyDescent="0.3">
      <c r="A20" s="15" t="s">
        <v>31</v>
      </c>
      <c r="B20" s="16" t="s">
        <v>14</v>
      </c>
      <c r="C20" s="17">
        <v>28</v>
      </c>
      <c r="D20" s="18">
        <v>5</v>
      </c>
      <c r="E20" s="10">
        <v>15922.800000000001</v>
      </c>
      <c r="F20" s="11">
        <v>1637.64</v>
      </c>
      <c r="G20" s="12">
        <v>9565.74</v>
      </c>
      <c r="H20" s="11">
        <v>11951.16</v>
      </c>
      <c r="I20" s="11">
        <v>45443.28</v>
      </c>
      <c r="J20" s="11">
        <v>84520.62</v>
      </c>
      <c r="K20" s="12">
        <v>51.07</v>
      </c>
      <c r="L20" s="13">
        <v>31.53</v>
      </c>
      <c r="M20" s="14"/>
    </row>
    <row r="21" spans="1:13" x14ac:dyDescent="0.3">
      <c r="A21" s="15" t="s">
        <v>32</v>
      </c>
      <c r="B21" s="16" t="s">
        <v>26</v>
      </c>
      <c r="C21" s="17">
        <v>26</v>
      </c>
      <c r="D21" s="18">
        <v>31</v>
      </c>
      <c r="E21" s="10">
        <v>13768.199999999999</v>
      </c>
      <c r="F21" s="11">
        <v>1673.56</v>
      </c>
      <c r="G21" s="12">
        <v>7517.4400000000005</v>
      </c>
      <c r="H21" s="11">
        <v>10024.56</v>
      </c>
      <c r="I21" s="11">
        <v>35080.080000000002</v>
      </c>
      <c r="J21" s="11">
        <v>68063.839999999997</v>
      </c>
      <c r="K21" s="12">
        <v>41.65</v>
      </c>
      <c r="L21" s="13">
        <v>30.37</v>
      </c>
      <c r="M21" s="14"/>
    </row>
    <row r="22" spans="1:13" x14ac:dyDescent="0.3">
      <c r="A22" s="15" t="s">
        <v>29</v>
      </c>
      <c r="B22" s="16" t="s">
        <v>26</v>
      </c>
      <c r="C22" s="17">
        <v>26</v>
      </c>
      <c r="D22" s="18">
        <v>7</v>
      </c>
      <c r="E22" s="10">
        <v>13768.199999999999</v>
      </c>
      <c r="F22" s="11">
        <v>1673.56</v>
      </c>
      <c r="G22" s="12">
        <v>6667.76</v>
      </c>
      <c r="H22" s="11">
        <v>10024.56</v>
      </c>
      <c r="I22" s="11">
        <v>29982</v>
      </c>
      <c r="J22" s="11">
        <v>62116.079999999994</v>
      </c>
      <c r="K22" s="12">
        <v>41.65</v>
      </c>
      <c r="L22" s="13">
        <v>30.37</v>
      </c>
      <c r="M22" s="14"/>
    </row>
    <row r="23" spans="1:13" x14ac:dyDescent="0.3">
      <c r="A23" s="15" t="s">
        <v>33</v>
      </c>
      <c r="B23" s="16" t="s">
        <v>14</v>
      </c>
      <c r="C23" s="17">
        <v>24</v>
      </c>
      <c r="D23" s="18">
        <v>10</v>
      </c>
      <c r="E23" s="10">
        <v>15922.8</v>
      </c>
      <c r="F23" s="11">
        <v>1637.64</v>
      </c>
      <c r="G23" s="12">
        <f>(697.43+2162.54)*2</f>
        <v>5719.94</v>
      </c>
      <c r="H23" s="11">
        <v>8369.16</v>
      </c>
      <c r="I23" s="11">
        <f>2162.54*12</f>
        <v>25950.48</v>
      </c>
      <c r="J23" s="11">
        <f>SUM(E23:I23)</f>
        <v>57600.02</v>
      </c>
      <c r="K23" s="12">
        <v>51.07</v>
      </c>
      <c r="L23" s="13">
        <v>31.53</v>
      </c>
      <c r="M23" s="14"/>
    </row>
    <row r="24" spans="1:13" x14ac:dyDescent="0.3">
      <c r="A24" s="15" t="s">
        <v>34</v>
      </c>
      <c r="B24" s="16" t="s">
        <v>14</v>
      </c>
      <c r="C24" s="17">
        <v>24</v>
      </c>
      <c r="D24" s="18">
        <v>10</v>
      </c>
      <c r="E24" s="10">
        <v>15922.800000000001</v>
      </c>
      <c r="F24" s="11">
        <v>1637.64</v>
      </c>
      <c r="G24" s="12">
        <v>5719.94</v>
      </c>
      <c r="H24" s="11">
        <v>8369.16</v>
      </c>
      <c r="I24" s="11">
        <v>25950.48</v>
      </c>
      <c r="J24" s="11">
        <v>57600.020000000004</v>
      </c>
      <c r="K24" s="12">
        <v>51.07</v>
      </c>
      <c r="L24" s="13">
        <v>31.53</v>
      </c>
      <c r="M24" s="14"/>
    </row>
    <row r="25" spans="1:13" x14ac:dyDescent="0.3">
      <c r="A25" s="15" t="s">
        <v>35</v>
      </c>
      <c r="B25" s="16" t="s">
        <v>14</v>
      </c>
      <c r="C25" s="17">
        <v>24</v>
      </c>
      <c r="D25" s="18">
        <v>9</v>
      </c>
      <c r="E25" s="10">
        <v>15922.800000000001</v>
      </c>
      <c r="F25" s="11">
        <v>1637.64</v>
      </c>
      <c r="G25" s="12">
        <v>8079.38</v>
      </c>
      <c r="H25" s="11">
        <v>8369.16</v>
      </c>
      <c r="I25" s="11">
        <v>40107.120000000003</v>
      </c>
      <c r="J25" s="11">
        <v>74116.100000000006</v>
      </c>
      <c r="K25" s="12">
        <v>51.07</v>
      </c>
      <c r="L25" s="13">
        <v>31.53</v>
      </c>
      <c r="M25" s="14"/>
    </row>
    <row r="26" spans="1:13" x14ac:dyDescent="0.3">
      <c r="A26" s="15" t="s">
        <v>36</v>
      </c>
      <c r="B26" s="16" t="s">
        <v>14</v>
      </c>
      <c r="C26" s="17">
        <v>24</v>
      </c>
      <c r="D26" s="18">
        <v>67</v>
      </c>
      <c r="E26" s="10">
        <v>15922.800000000001</v>
      </c>
      <c r="F26" s="11">
        <v>1637.64</v>
      </c>
      <c r="G26" s="12">
        <v>9130.08</v>
      </c>
      <c r="H26" s="11">
        <v>8369.16</v>
      </c>
      <c r="I26" s="11">
        <v>46411.32</v>
      </c>
      <c r="J26" s="11">
        <v>81471</v>
      </c>
      <c r="K26" s="12">
        <v>51.07</v>
      </c>
      <c r="L26" s="13">
        <v>31.53</v>
      </c>
      <c r="M26" s="14"/>
    </row>
    <row r="27" spans="1:13" x14ac:dyDescent="0.3">
      <c r="A27" s="15" t="s">
        <v>37</v>
      </c>
      <c r="B27" s="16" t="s">
        <v>14</v>
      </c>
      <c r="C27" s="17">
        <v>24</v>
      </c>
      <c r="D27" s="18">
        <v>61</v>
      </c>
      <c r="E27" s="10">
        <v>15922.800000000001</v>
      </c>
      <c r="F27" s="11">
        <v>1637.64</v>
      </c>
      <c r="G27" s="12">
        <v>6999.6799999999994</v>
      </c>
      <c r="H27" s="11">
        <v>8369.16</v>
      </c>
      <c r="I27" s="11">
        <v>33628.92</v>
      </c>
      <c r="J27" s="11">
        <v>66558.2</v>
      </c>
      <c r="K27" s="12">
        <v>51.07</v>
      </c>
      <c r="L27" s="13">
        <v>31.53</v>
      </c>
      <c r="M27" s="14"/>
    </row>
    <row r="28" spans="1:13" x14ac:dyDescent="0.3">
      <c r="A28" s="15" t="s">
        <v>33</v>
      </c>
      <c r="B28" s="16" t="s">
        <v>26</v>
      </c>
      <c r="C28" s="17">
        <v>24</v>
      </c>
      <c r="D28" s="18">
        <v>10</v>
      </c>
      <c r="E28" s="10">
        <v>13768.2</v>
      </c>
      <c r="F28" s="11">
        <v>1673.56</v>
      </c>
      <c r="G28" s="12">
        <f>(697.43+2162.54)*2</f>
        <v>5719.94</v>
      </c>
      <c r="H28" s="11">
        <v>8369.16</v>
      </c>
      <c r="I28" s="11">
        <f>2162.54*12</f>
        <v>25950.48</v>
      </c>
      <c r="J28" s="11">
        <f>SUM(E28:I28)</f>
        <v>55481.34</v>
      </c>
      <c r="K28" s="12">
        <v>41.65</v>
      </c>
      <c r="L28" s="13">
        <v>30.34</v>
      </c>
      <c r="M28" s="14"/>
    </row>
    <row r="29" spans="1:13" x14ac:dyDescent="0.3">
      <c r="A29" s="15" t="s">
        <v>38</v>
      </c>
      <c r="B29" s="16" t="s">
        <v>26</v>
      </c>
      <c r="C29" s="17">
        <v>24</v>
      </c>
      <c r="D29" s="18">
        <v>11</v>
      </c>
      <c r="E29" s="10">
        <v>13768.199999999999</v>
      </c>
      <c r="F29" s="11">
        <v>1673.56</v>
      </c>
      <c r="G29" s="12">
        <v>5719.94</v>
      </c>
      <c r="H29" s="11">
        <v>8369.16</v>
      </c>
      <c r="I29" s="11">
        <v>25950.48</v>
      </c>
      <c r="J29" s="11">
        <v>55481.34</v>
      </c>
      <c r="K29" s="12">
        <v>41.65</v>
      </c>
      <c r="L29" s="13">
        <v>30.37</v>
      </c>
      <c r="M29" s="14"/>
    </row>
    <row r="30" spans="1:13" x14ac:dyDescent="0.3">
      <c r="A30" s="15" t="s">
        <v>39</v>
      </c>
      <c r="B30" s="16" t="s">
        <v>14</v>
      </c>
      <c r="C30" s="17">
        <v>23</v>
      </c>
      <c r="D30" s="18">
        <v>12</v>
      </c>
      <c r="E30" s="10">
        <v>15922.800000000001</v>
      </c>
      <c r="F30" s="11">
        <v>1637.64</v>
      </c>
      <c r="G30" s="12">
        <v>5142.42</v>
      </c>
      <c r="H30" s="11">
        <v>7845.12</v>
      </c>
      <c r="I30" s="11">
        <v>23009.4</v>
      </c>
      <c r="J30" s="11">
        <v>53557.380000000005</v>
      </c>
      <c r="K30" s="12">
        <v>51.07</v>
      </c>
      <c r="L30" s="13">
        <v>31.53</v>
      </c>
      <c r="M30" s="14"/>
    </row>
    <row r="31" spans="1:13" x14ac:dyDescent="0.3">
      <c r="A31" s="15" t="s">
        <v>39</v>
      </c>
      <c r="B31" s="16" t="s">
        <v>26</v>
      </c>
      <c r="C31" s="17">
        <v>23</v>
      </c>
      <c r="D31" s="18">
        <v>13</v>
      </c>
      <c r="E31" s="10">
        <v>13768.199999999999</v>
      </c>
      <c r="F31" s="11">
        <v>1673.56</v>
      </c>
      <c r="G31" s="12">
        <v>5142.42</v>
      </c>
      <c r="H31" s="11">
        <v>7845.12</v>
      </c>
      <c r="I31" s="11">
        <v>23009.4</v>
      </c>
      <c r="J31" s="11">
        <v>51438.7</v>
      </c>
      <c r="K31" s="12">
        <v>41.65</v>
      </c>
      <c r="L31" s="13">
        <v>30.37</v>
      </c>
      <c r="M31" s="14"/>
    </row>
    <row r="32" spans="1:13" x14ac:dyDescent="0.3">
      <c r="A32" s="15" t="s">
        <v>40</v>
      </c>
      <c r="B32" s="16" t="s">
        <v>26</v>
      </c>
      <c r="C32" s="17">
        <v>23</v>
      </c>
      <c r="D32" s="18">
        <v>14</v>
      </c>
      <c r="E32" s="10">
        <v>13768.199999999999</v>
      </c>
      <c r="F32" s="11">
        <v>1673.56</v>
      </c>
      <c r="G32" s="12">
        <v>8768.84</v>
      </c>
      <c r="H32" s="11">
        <v>7845.12</v>
      </c>
      <c r="I32" s="11">
        <v>44767.92</v>
      </c>
      <c r="J32" s="11">
        <v>76823.64</v>
      </c>
      <c r="K32" s="12">
        <v>41.65</v>
      </c>
      <c r="L32" s="13">
        <v>30.37</v>
      </c>
      <c r="M32" s="14"/>
    </row>
    <row r="33" spans="1:13" x14ac:dyDescent="0.3">
      <c r="A33" s="15" t="s">
        <v>41</v>
      </c>
      <c r="B33" s="16" t="s">
        <v>14</v>
      </c>
      <c r="C33" s="17">
        <v>22</v>
      </c>
      <c r="D33" s="18">
        <v>15</v>
      </c>
      <c r="E33" s="10">
        <v>15922.800000000001</v>
      </c>
      <c r="F33" s="11">
        <v>1637.64</v>
      </c>
      <c r="G33" s="12">
        <v>4607.4799999999996</v>
      </c>
      <c r="H33" s="11">
        <v>7320</v>
      </c>
      <c r="I33" s="11">
        <v>20324.88</v>
      </c>
      <c r="J33" s="11">
        <v>49812.800000000003</v>
      </c>
      <c r="K33" s="12">
        <v>51.07</v>
      </c>
      <c r="L33" s="13">
        <v>31.53</v>
      </c>
      <c r="M33" s="14"/>
    </row>
    <row r="34" spans="1:13" x14ac:dyDescent="0.3">
      <c r="A34" s="15" t="s">
        <v>42</v>
      </c>
      <c r="B34" s="16" t="s">
        <v>26</v>
      </c>
      <c r="C34" s="17">
        <v>21</v>
      </c>
      <c r="D34" s="18">
        <v>16</v>
      </c>
      <c r="E34" s="10">
        <v>13768.199999999999</v>
      </c>
      <c r="F34" s="11">
        <v>1673.56</v>
      </c>
      <c r="G34" s="12">
        <v>4520.2</v>
      </c>
      <c r="H34" s="11">
        <v>6796.32</v>
      </c>
      <c r="I34" s="11">
        <v>20324.88</v>
      </c>
      <c r="J34" s="11">
        <v>47083.16</v>
      </c>
      <c r="K34" s="12">
        <v>41.65</v>
      </c>
      <c r="L34" s="13">
        <v>30.37</v>
      </c>
      <c r="M34" s="14"/>
    </row>
    <row r="35" spans="1:13" x14ac:dyDescent="0.3">
      <c r="A35" s="15" t="s">
        <v>43</v>
      </c>
      <c r="B35" s="16" t="s">
        <v>44</v>
      </c>
      <c r="C35" s="17">
        <v>22</v>
      </c>
      <c r="D35" s="18">
        <v>10</v>
      </c>
      <c r="E35" s="10">
        <v>10337.52</v>
      </c>
      <c r="F35" s="11">
        <v>1489.12</v>
      </c>
      <c r="G35" s="12">
        <v>5545.08</v>
      </c>
      <c r="H35" s="11">
        <v>7320</v>
      </c>
      <c r="I35" s="11">
        <v>25950.48</v>
      </c>
      <c r="J35" s="11">
        <v>50642.2</v>
      </c>
      <c r="K35" s="12">
        <v>31.53</v>
      </c>
      <c r="L35" s="13">
        <v>27.21</v>
      </c>
      <c r="M35" s="14"/>
    </row>
    <row r="36" spans="1:13" x14ac:dyDescent="0.3">
      <c r="A36" s="15" t="s">
        <v>45</v>
      </c>
      <c r="B36" s="16" t="s">
        <v>44</v>
      </c>
      <c r="C36" s="17">
        <v>22</v>
      </c>
      <c r="D36" s="18">
        <v>17</v>
      </c>
      <c r="E36" s="10">
        <v>10337.52</v>
      </c>
      <c r="F36" s="11">
        <v>1489.12</v>
      </c>
      <c r="G36" s="12">
        <v>5054.8999999999996</v>
      </c>
      <c r="H36" s="11">
        <v>7320</v>
      </c>
      <c r="I36" s="11">
        <v>23009.4</v>
      </c>
      <c r="J36" s="11">
        <v>47210.94</v>
      </c>
      <c r="K36" s="12">
        <v>31.53</v>
      </c>
      <c r="L36" s="13">
        <v>27.21</v>
      </c>
      <c r="M36" s="14"/>
    </row>
    <row r="37" spans="1:13" x14ac:dyDescent="0.3">
      <c r="A37" s="15" t="s">
        <v>42</v>
      </c>
      <c r="B37" s="16" t="s">
        <v>44</v>
      </c>
      <c r="C37" s="17">
        <v>21</v>
      </c>
      <c r="D37" s="18">
        <v>18</v>
      </c>
      <c r="E37" s="10">
        <v>10337.52</v>
      </c>
      <c r="F37" s="11">
        <v>1489.12</v>
      </c>
      <c r="G37" s="12">
        <v>4520.2</v>
      </c>
      <c r="H37" s="11">
        <v>6796.32</v>
      </c>
      <c r="I37" s="11">
        <v>20324.88</v>
      </c>
      <c r="J37" s="11">
        <v>43468.04</v>
      </c>
      <c r="K37" s="12">
        <v>31.53</v>
      </c>
      <c r="L37" s="13">
        <v>27.21</v>
      </c>
      <c r="M37" s="14"/>
    </row>
    <row r="38" spans="1:13" x14ac:dyDescent="0.3">
      <c r="A38" s="15" t="s">
        <v>46</v>
      </c>
      <c r="B38" s="16" t="s">
        <v>47</v>
      </c>
      <c r="C38" s="17">
        <v>18</v>
      </c>
      <c r="D38" s="18">
        <v>19</v>
      </c>
      <c r="E38" s="10">
        <v>8603.76</v>
      </c>
      <c r="F38" s="11">
        <v>1420.88</v>
      </c>
      <c r="G38" s="12">
        <v>3744.7200000000003</v>
      </c>
      <c r="H38" s="11">
        <v>5668.4400000000005</v>
      </c>
      <c r="I38" s="11">
        <v>16799.88</v>
      </c>
      <c r="J38" s="11">
        <v>36237.680000000008</v>
      </c>
      <c r="K38" s="12">
        <v>21.46</v>
      </c>
      <c r="L38" s="13">
        <v>21.24</v>
      </c>
      <c r="M38" s="14"/>
    </row>
    <row r="39" spans="1:13" x14ac:dyDescent="0.3">
      <c r="A39" s="15" t="s">
        <v>48</v>
      </c>
      <c r="B39" s="16" t="s">
        <v>14</v>
      </c>
      <c r="C39" s="17">
        <v>28</v>
      </c>
      <c r="D39" s="18">
        <v>20</v>
      </c>
      <c r="E39" s="10">
        <v>15922.800000000001</v>
      </c>
      <c r="F39" s="11">
        <v>1637.64</v>
      </c>
      <c r="G39" s="12">
        <v>7838.54</v>
      </c>
      <c r="H39" s="11">
        <v>11951.16</v>
      </c>
      <c r="I39" s="11">
        <v>35080.080000000002</v>
      </c>
      <c r="J39" s="11">
        <v>72430.22</v>
      </c>
      <c r="K39" s="12">
        <v>51.07</v>
      </c>
      <c r="L39" s="13">
        <v>31.53</v>
      </c>
      <c r="M39" s="14"/>
    </row>
    <row r="40" spans="1:13" x14ac:dyDescent="0.3">
      <c r="A40" s="15" t="s">
        <v>49</v>
      </c>
      <c r="B40" s="16" t="s">
        <v>44</v>
      </c>
      <c r="C40" s="17">
        <v>22</v>
      </c>
      <c r="D40" s="18">
        <v>21</v>
      </c>
      <c r="E40" s="10">
        <v>10337.52</v>
      </c>
      <c r="F40" s="11">
        <v>1489.12</v>
      </c>
      <c r="G40" s="12">
        <v>6504.14</v>
      </c>
      <c r="H40" s="11">
        <v>7320</v>
      </c>
      <c r="I40" s="11">
        <v>31704.840000000004</v>
      </c>
      <c r="J40" s="11">
        <v>57355.62</v>
      </c>
      <c r="K40" s="12">
        <v>31.53</v>
      </c>
      <c r="L40" s="13">
        <v>27.21</v>
      </c>
      <c r="M40" s="14"/>
    </row>
    <row r="41" spans="1:13" x14ac:dyDescent="0.3">
      <c r="A41" s="15" t="s">
        <v>50</v>
      </c>
      <c r="B41" s="16" t="s">
        <v>26</v>
      </c>
      <c r="C41" s="17">
        <v>22</v>
      </c>
      <c r="D41" s="18">
        <v>22</v>
      </c>
      <c r="E41" s="10">
        <v>13768.199999999999</v>
      </c>
      <c r="F41" s="11">
        <v>1673.56</v>
      </c>
      <c r="G41" s="12">
        <v>5549.1</v>
      </c>
      <c r="H41" s="11">
        <v>7320</v>
      </c>
      <c r="I41" s="11">
        <v>25974.600000000002</v>
      </c>
      <c r="J41" s="11">
        <v>54285.460000000006</v>
      </c>
      <c r="K41" s="12">
        <v>41.65</v>
      </c>
      <c r="L41" s="13">
        <v>30.37</v>
      </c>
      <c r="M41" s="14"/>
    </row>
    <row r="42" spans="1:13" x14ac:dyDescent="0.3">
      <c r="A42" s="15" t="s">
        <v>23</v>
      </c>
      <c r="B42" s="16" t="s">
        <v>51</v>
      </c>
      <c r="C42" s="17">
        <v>22</v>
      </c>
      <c r="D42" s="18">
        <v>70</v>
      </c>
      <c r="E42" s="10">
        <f>1002.94*12</f>
        <v>12035.28</v>
      </c>
      <c r="F42" s="11">
        <f>866.84*2</f>
        <v>1733.68</v>
      </c>
      <c r="G42" s="12">
        <f>(610+3075.9)*2</f>
        <v>7371.8</v>
      </c>
      <c r="H42" s="11">
        <f>610*12</f>
        <v>7320</v>
      </c>
      <c r="I42" s="11">
        <f>3075.9*12</f>
        <v>36910.800000000003</v>
      </c>
      <c r="J42" s="11">
        <f>SUM(E42:I42)</f>
        <v>65371.560000000005</v>
      </c>
      <c r="K42" s="12">
        <v>36.54</v>
      </c>
      <c r="L42" s="13">
        <v>31.6</v>
      </c>
      <c r="M42" s="14"/>
    </row>
    <row r="43" spans="1:13" x14ac:dyDescent="0.3">
      <c r="A43" s="15" t="s">
        <v>52</v>
      </c>
      <c r="B43" s="16" t="s">
        <v>44</v>
      </c>
      <c r="C43" s="17">
        <v>18</v>
      </c>
      <c r="D43" s="18">
        <v>23</v>
      </c>
      <c r="E43" s="10">
        <v>10337.52</v>
      </c>
      <c r="F43" s="11">
        <v>1489.12</v>
      </c>
      <c r="G43" s="12">
        <v>4306.42</v>
      </c>
      <c r="H43" s="11">
        <v>5668.4400000000005</v>
      </c>
      <c r="I43" s="11">
        <v>20170.079999999998</v>
      </c>
      <c r="J43" s="11">
        <v>41971.58</v>
      </c>
      <c r="K43" s="12">
        <v>31.53</v>
      </c>
      <c r="L43" s="13">
        <v>27.21</v>
      </c>
      <c r="M43" s="14"/>
    </row>
    <row r="44" spans="1:13" x14ac:dyDescent="0.3">
      <c r="A44" s="15" t="s">
        <v>53</v>
      </c>
      <c r="B44" s="16" t="s">
        <v>47</v>
      </c>
      <c r="C44" s="17">
        <v>17</v>
      </c>
      <c r="D44" s="18">
        <v>24</v>
      </c>
      <c r="E44" s="10">
        <v>8603.76</v>
      </c>
      <c r="F44" s="11">
        <v>1420.88</v>
      </c>
      <c r="G44" s="12">
        <v>3888</v>
      </c>
      <c r="H44" s="11">
        <v>5346</v>
      </c>
      <c r="I44" s="11">
        <v>17982</v>
      </c>
      <c r="J44" s="11">
        <v>37240.639999999999</v>
      </c>
      <c r="K44" s="12">
        <v>21.46</v>
      </c>
      <c r="L44" s="13">
        <v>21.24</v>
      </c>
      <c r="M44" s="14"/>
    </row>
    <row r="45" spans="1:13" x14ac:dyDescent="0.3">
      <c r="A45" s="15" t="s">
        <v>54</v>
      </c>
      <c r="B45" s="16" t="s">
        <v>44</v>
      </c>
      <c r="C45" s="17">
        <v>20</v>
      </c>
      <c r="D45" s="18">
        <v>25</v>
      </c>
      <c r="E45" s="10">
        <v>10337.52</v>
      </c>
      <c r="F45" s="11">
        <v>1489.12</v>
      </c>
      <c r="G45" s="12">
        <v>5921.72</v>
      </c>
      <c r="H45" s="11">
        <v>6313.08</v>
      </c>
      <c r="I45" s="11">
        <v>29217.239999999998</v>
      </c>
      <c r="J45" s="11">
        <v>53278.68</v>
      </c>
      <c r="K45" s="12">
        <v>31.53</v>
      </c>
      <c r="L45" s="13">
        <v>27.21</v>
      </c>
      <c r="M45" s="14"/>
    </row>
    <row r="46" spans="1:13" x14ac:dyDescent="0.3">
      <c r="A46" s="15" t="s">
        <v>55</v>
      </c>
      <c r="B46" s="16" t="s">
        <v>44</v>
      </c>
      <c r="C46" s="17">
        <v>20</v>
      </c>
      <c r="D46" s="18">
        <v>26</v>
      </c>
      <c r="E46" s="10">
        <v>10337.52</v>
      </c>
      <c r="F46" s="11">
        <v>1489.12</v>
      </c>
      <c r="G46" s="12">
        <v>5867.9000000000005</v>
      </c>
      <c r="H46" s="11">
        <v>6313.08</v>
      </c>
      <c r="I46" s="11">
        <v>28894.32</v>
      </c>
      <c r="J46" s="11">
        <v>52901.94</v>
      </c>
      <c r="K46" s="12">
        <v>31.53</v>
      </c>
      <c r="L46" s="13">
        <v>27.21</v>
      </c>
      <c r="M46" s="14"/>
    </row>
    <row r="47" spans="1:13" x14ac:dyDescent="0.3">
      <c r="A47" s="15" t="s">
        <v>56</v>
      </c>
      <c r="B47" s="16" t="s">
        <v>26</v>
      </c>
      <c r="C47" s="17">
        <v>21</v>
      </c>
      <c r="D47" s="18">
        <v>27</v>
      </c>
      <c r="E47" s="10">
        <v>13768.199999999999</v>
      </c>
      <c r="F47" s="11">
        <v>1673.56</v>
      </c>
      <c r="G47" s="12">
        <v>4951.9800000000005</v>
      </c>
      <c r="H47" s="11">
        <v>6796.32</v>
      </c>
      <c r="I47" s="11">
        <v>22915.56</v>
      </c>
      <c r="J47" s="11">
        <v>50105.619999999995</v>
      </c>
      <c r="K47" s="12">
        <v>41.65</v>
      </c>
      <c r="L47" s="13">
        <v>30.37</v>
      </c>
      <c r="M47" s="14"/>
    </row>
    <row r="48" spans="1:13" x14ac:dyDescent="0.3">
      <c r="A48" s="15" t="s">
        <v>57</v>
      </c>
      <c r="B48" s="16" t="s">
        <v>51</v>
      </c>
      <c r="C48" s="17">
        <v>20</v>
      </c>
      <c r="D48" s="18">
        <v>71</v>
      </c>
      <c r="E48" s="10">
        <v>12035.28</v>
      </c>
      <c r="F48" s="11">
        <v>1733.68</v>
      </c>
      <c r="G48" s="12">
        <f>(526.09+2803.23)*2</f>
        <v>6658.64</v>
      </c>
      <c r="H48" s="11">
        <v>6313.08</v>
      </c>
      <c r="I48" s="11">
        <f>2803.23*12</f>
        <v>33638.76</v>
      </c>
      <c r="J48" s="11">
        <f>SUM(E48:I48)</f>
        <v>60379.44</v>
      </c>
      <c r="K48" s="12">
        <v>36.54</v>
      </c>
      <c r="L48" s="13">
        <v>31.6</v>
      </c>
      <c r="M48" s="14"/>
    </row>
    <row r="49" spans="1:19" x14ac:dyDescent="0.3">
      <c r="A49" s="15" t="s">
        <v>58</v>
      </c>
      <c r="B49" s="16" t="s">
        <v>14</v>
      </c>
      <c r="C49" s="17">
        <v>22</v>
      </c>
      <c r="D49" s="18">
        <v>28</v>
      </c>
      <c r="E49" s="10">
        <v>15922.800000000001</v>
      </c>
      <c r="F49" s="11">
        <v>1637.64</v>
      </c>
      <c r="G49" s="12">
        <v>3319.74</v>
      </c>
      <c r="H49" s="11">
        <v>7320</v>
      </c>
      <c r="I49" s="11">
        <v>12598.439999999999</v>
      </c>
      <c r="J49" s="11">
        <v>40798.619999999995</v>
      </c>
      <c r="K49" s="12">
        <v>51.07</v>
      </c>
      <c r="L49" s="13">
        <v>31.53</v>
      </c>
      <c r="M49" s="14"/>
    </row>
    <row r="50" spans="1:19" x14ac:dyDescent="0.3">
      <c r="A50" s="15" t="s">
        <v>59</v>
      </c>
      <c r="B50" s="16" t="s">
        <v>44</v>
      </c>
      <c r="C50" s="17">
        <v>18</v>
      </c>
      <c r="D50" s="18">
        <v>29</v>
      </c>
      <c r="E50" s="10">
        <v>10337.52</v>
      </c>
      <c r="F50" s="11">
        <v>1489.12</v>
      </c>
      <c r="G50" s="12">
        <v>3504.6800000000003</v>
      </c>
      <c r="H50" s="11">
        <v>5668.4400000000005</v>
      </c>
      <c r="I50" s="11">
        <v>15359.64</v>
      </c>
      <c r="J50" s="11">
        <v>36359.4</v>
      </c>
      <c r="K50" s="12">
        <v>31.53</v>
      </c>
      <c r="L50" s="13">
        <v>27.21</v>
      </c>
      <c r="M50" s="14"/>
    </row>
    <row r="51" spans="1:19" s="23" customFormat="1" x14ac:dyDescent="0.3">
      <c r="A51" s="15" t="s">
        <v>60</v>
      </c>
      <c r="B51" s="16" t="s">
        <v>47</v>
      </c>
      <c r="C51" s="17">
        <v>17</v>
      </c>
      <c r="D51" s="18">
        <v>30</v>
      </c>
      <c r="E51" s="10">
        <v>8603.76</v>
      </c>
      <c r="F51" s="11">
        <v>1420.88</v>
      </c>
      <c r="G51" s="12">
        <v>3173.3</v>
      </c>
      <c r="H51" s="11">
        <v>5346</v>
      </c>
      <c r="I51" s="11">
        <v>13693.800000000001</v>
      </c>
      <c r="J51" s="11">
        <v>32237.739999999998</v>
      </c>
      <c r="K51" s="12">
        <v>21.46</v>
      </c>
      <c r="L51" s="13">
        <v>21.24</v>
      </c>
      <c r="M51" s="14"/>
      <c r="S51" s="1"/>
    </row>
    <row r="52" spans="1:19" x14ac:dyDescent="0.3">
      <c r="A52" s="15" t="s">
        <v>61</v>
      </c>
      <c r="B52" s="16" t="s">
        <v>26</v>
      </c>
      <c r="C52" s="17">
        <v>22</v>
      </c>
      <c r="D52" s="18">
        <v>34</v>
      </c>
      <c r="E52" s="10">
        <v>13768.199999999999</v>
      </c>
      <c r="F52" s="11">
        <v>1673.56</v>
      </c>
      <c r="G52" s="12">
        <v>5924.12</v>
      </c>
      <c r="H52" s="11">
        <v>7320</v>
      </c>
      <c r="I52" s="11">
        <v>28224.720000000001</v>
      </c>
      <c r="J52" s="11">
        <v>56910.6</v>
      </c>
      <c r="K52" s="12">
        <v>41.65</v>
      </c>
      <c r="L52" s="13">
        <v>30.37</v>
      </c>
      <c r="M52" s="14"/>
    </row>
    <row r="53" spans="1:19" x14ac:dyDescent="0.3">
      <c r="A53" s="15" t="s">
        <v>62</v>
      </c>
      <c r="B53" s="16" t="s">
        <v>26</v>
      </c>
      <c r="C53" s="17">
        <v>21</v>
      </c>
      <c r="D53" s="18">
        <v>35</v>
      </c>
      <c r="E53" s="10">
        <v>13768.199999999999</v>
      </c>
      <c r="F53" s="11">
        <v>1673.56</v>
      </c>
      <c r="G53" s="12">
        <v>3013.8199999999997</v>
      </c>
      <c r="H53" s="11">
        <v>6796.32</v>
      </c>
      <c r="I53" s="11">
        <v>11286.599999999999</v>
      </c>
      <c r="J53" s="11">
        <v>36538.5</v>
      </c>
      <c r="K53" s="12">
        <v>41.65</v>
      </c>
      <c r="L53" s="13">
        <v>30.37</v>
      </c>
      <c r="M53" s="14"/>
    </row>
    <row r="54" spans="1:19" x14ac:dyDescent="0.3">
      <c r="A54" s="15" t="s">
        <v>63</v>
      </c>
      <c r="B54" s="16" t="s">
        <v>44</v>
      </c>
      <c r="C54" s="17">
        <v>19</v>
      </c>
      <c r="D54" s="18">
        <v>33</v>
      </c>
      <c r="E54" s="10">
        <v>10337.52</v>
      </c>
      <c r="F54" s="11">
        <v>1489.12</v>
      </c>
      <c r="G54" s="12">
        <f>(499.24+2066.39)*2</f>
        <v>5131.26</v>
      </c>
      <c r="H54" s="11">
        <v>5990.88</v>
      </c>
      <c r="I54" s="11">
        <f>2066.39*12</f>
        <v>24796.68</v>
      </c>
      <c r="J54" s="11">
        <f>SUM(E54:I54)</f>
        <v>47745.460000000006</v>
      </c>
      <c r="K54" s="12">
        <v>31.53</v>
      </c>
      <c r="L54" s="13">
        <v>27.21</v>
      </c>
      <c r="M54" s="14"/>
    </row>
    <row r="55" spans="1:19" x14ac:dyDescent="0.3">
      <c r="A55" s="15" t="s">
        <v>64</v>
      </c>
      <c r="B55" s="16" t="s">
        <v>44</v>
      </c>
      <c r="C55" s="17">
        <v>20</v>
      </c>
      <c r="D55" s="18">
        <v>37</v>
      </c>
      <c r="E55" s="10">
        <v>10337.52</v>
      </c>
      <c r="F55" s="11">
        <v>1489.12</v>
      </c>
      <c r="G55" s="12">
        <v>4223.1400000000003</v>
      </c>
      <c r="H55" s="11">
        <v>6313.08</v>
      </c>
      <c r="I55" s="11">
        <v>19025.760000000002</v>
      </c>
      <c r="J55" s="11">
        <v>41388.620000000003</v>
      </c>
      <c r="K55" s="12">
        <v>31.53</v>
      </c>
      <c r="L55" s="13">
        <v>27.21</v>
      </c>
      <c r="M55" s="14"/>
    </row>
    <row r="56" spans="1:19" x14ac:dyDescent="0.3">
      <c r="A56" s="15" t="s">
        <v>65</v>
      </c>
      <c r="B56" s="16" t="s">
        <v>44</v>
      </c>
      <c r="C56" s="17">
        <v>19</v>
      </c>
      <c r="D56" s="18">
        <v>36</v>
      </c>
      <c r="E56" s="10">
        <v>10337.52</v>
      </c>
      <c r="F56" s="11">
        <v>1489.12</v>
      </c>
      <c r="G56" s="12">
        <v>5076.5200000000004</v>
      </c>
      <c r="H56" s="11">
        <v>5990.88</v>
      </c>
      <c r="I56" s="11">
        <v>24468.239999999998</v>
      </c>
      <c r="J56" s="11">
        <v>47362.28</v>
      </c>
      <c r="K56" s="12">
        <v>31.53</v>
      </c>
      <c r="L56" s="13">
        <v>27.21</v>
      </c>
      <c r="M56" s="14"/>
    </row>
    <row r="57" spans="1:19" x14ac:dyDescent="0.3">
      <c r="A57" s="15" t="s">
        <v>66</v>
      </c>
      <c r="B57" s="16" t="s">
        <v>44</v>
      </c>
      <c r="C57" s="17">
        <v>18</v>
      </c>
      <c r="D57" s="18">
        <v>38</v>
      </c>
      <c r="E57" s="10">
        <v>10337.52</v>
      </c>
      <c r="F57" s="11">
        <v>1489.12</v>
      </c>
      <c r="G57" s="12">
        <v>2796.98</v>
      </c>
      <c r="H57" s="11">
        <v>5668.4400000000005</v>
      </c>
      <c r="I57" s="11">
        <v>11113.44</v>
      </c>
      <c r="J57" s="11">
        <v>31405.5</v>
      </c>
      <c r="K57" s="12">
        <v>31.53</v>
      </c>
      <c r="L57" s="13">
        <v>27.21</v>
      </c>
      <c r="M57" s="14"/>
    </row>
    <row r="58" spans="1:19" x14ac:dyDescent="0.3">
      <c r="A58" s="15" t="s">
        <v>67</v>
      </c>
      <c r="B58" s="16" t="s">
        <v>47</v>
      </c>
      <c r="C58" s="17">
        <v>18</v>
      </c>
      <c r="D58" s="18">
        <v>39</v>
      </c>
      <c r="E58" s="10">
        <v>8603.76</v>
      </c>
      <c r="F58" s="11">
        <v>1420.88</v>
      </c>
      <c r="G58" s="12">
        <v>2742.2</v>
      </c>
      <c r="H58" s="11">
        <v>5668.4400000000005</v>
      </c>
      <c r="I58" s="11">
        <v>10784.76</v>
      </c>
      <c r="J58" s="11">
        <v>29220.04</v>
      </c>
      <c r="K58" s="12">
        <v>21.46</v>
      </c>
      <c r="L58" s="13">
        <v>21.24</v>
      </c>
      <c r="M58" s="14"/>
    </row>
    <row r="59" spans="1:19" x14ac:dyDescent="0.3">
      <c r="A59" s="15" t="s">
        <v>68</v>
      </c>
      <c r="B59" s="16" t="s">
        <v>44</v>
      </c>
      <c r="C59" s="17">
        <v>18</v>
      </c>
      <c r="D59" s="18">
        <v>64</v>
      </c>
      <c r="E59" s="10">
        <v>10337.52</v>
      </c>
      <c r="F59" s="11">
        <v>1489.12</v>
      </c>
      <c r="G59" s="12">
        <v>3227.04</v>
      </c>
      <c r="H59" s="11">
        <v>5668.4400000000005</v>
      </c>
      <c r="I59" s="11">
        <v>13693.800000000001</v>
      </c>
      <c r="J59" s="11">
        <v>34415.920000000006</v>
      </c>
      <c r="K59" s="12">
        <v>31.53</v>
      </c>
      <c r="L59" s="13">
        <v>27.21</v>
      </c>
      <c r="M59" s="14"/>
    </row>
    <row r="60" spans="1:19" x14ac:dyDescent="0.3">
      <c r="A60" s="15" t="s">
        <v>69</v>
      </c>
      <c r="B60" s="16" t="s">
        <v>47</v>
      </c>
      <c r="C60" s="17">
        <v>18</v>
      </c>
      <c r="D60" s="18">
        <v>62</v>
      </c>
      <c r="E60" s="10">
        <v>8603.76</v>
      </c>
      <c r="F60" s="11">
        <v>1420.88</v>
      </c>
      <c r="G60" s="12">
        <v>3227.04</v>
      </c>
      <c r="H60" s="11">
        <v>5668.4400000000005</v>
      </c>
      <c r="I60" s="11">
        <v>13693.800000000001</v>
      </c>
      <c r="J60" s="11">
        <v>32613.920000000006</v>
      </c>
      <c r="K60" s="12">
        <v>21.46</v>
      </c>
      <c r="L60" s="13">
        <v>21.24</v>
      </c>
      <c r="M60" s="14"/>
    </row>
    <row r="61" spans="1:19" x14ac:dyDescent="0.3">
      <c r="A61" s="15" t="s">
        <v>70</v>
      </c>
      <c r="B61" s="16" t="s">
        <v>44</v>
      </c>
      <c r="C61" s="17">
        <v>19</v>
      </c>
      <c r="D61" s="18">
        <v>41</v>
      </c>
      <c r="E61" s="10">
        <v>10337.52</v>
      </c>
      <c r="F61" s="11">
        <v>1489.12</v>
      </c>
      <c r="G61" s="12">
        <v>6295.26</v>
      </c>
      <c r="H61" s="11">
        <v>5990.88</v>
      </c>
      <c r="I61" s="11">
        <v>31780.68</v>
      </c>
      <c r="J61" s="11">
        <v>55893.460000000006</v>
      </c>
      <c r="K61" s="12">
        <v>31.53</v>
      </c>
      <c r="L61" s="13">
        <v>27.21</v>
      </c>
      <c r="M61" s="14"/>
    </row>
    <row r="62" spans="1:19" x14ac:dyDescent="0.3">
      <c r="A62" s="15" t="s">
        <v>71</v>
      </c>
      <c r="B62" s="16" t="s">
        <v>44</v>
      </c>
      <c r="C62" s="17">
        <v>17</v>
      </c>
      <c r="D62" s="18">
        <v>42</v>
      </c>
      <c r="E62" s="10">
        <v>10337.52</v>
      </c>
      <c r="F62" s="11">
        <v>1489.12</v>
      </c>
      <c r="G62" s="12">
        <f>(445.5+1973.09)*2</f>
        <v>4837.18</v>
      </c>
      <c r="H62" s="11">
        <v>5346</v>
      </c>
      <c r="I62" s="11">
        <f>1973.09*12</f>
        <v>23677.079999999998</v>
      </c>
      <c r="J62" s="11">
        <f>SUM(E62:I62)</f>
        <v>45686.899999999994</v>
      </c>
      <c r="K62" s="12">
        <v>31.53</v>
      </c>
      <c r="L62" s="13">
        <v>27.21</v>
      </c>
      <c r="M62" s="14"/>
    </row>
    <row r="63" spans="1:19" x14ac:dyDescent="0.3">
      <c r="A63" s="15" t="s">
        <v>72</v>
      </c>
      <c r="B63" s="16" t="s">
        <v>47</v>
      </c>
      <c r="C63" s="17">
        <v>16</v>
      </c>
      <c r="D63" s="18">
        <v>42</v>
      </c>
      <c r="E63" s="10">
        <v>8603.76</v>
      </c>
      <c r="F63" s="11">
        <v>1420.88</v>
      </c>
      <c r="G63" s="12">
        <v>4783.5599999999995</v>
      </c>
      <c r="H63" s="11">
        <v>5024.28</v>
      </c>
      <c r="I63" s="11">
        <v>23677.079999999998</v>
      </c>
      <c r="J63" s="11">
        <v>43509.56</v>
      </c>
      <c r="K63" s="12">
        <v>21.46</v>
      </c>
      <c r="L63" s="13">
        <v>21.24</v>
      </c>
      <c r="M63" s="14"/>
    </row>
    <row r="64" spans="1:19" x14ac:dyDescent="0.3">
      <c r="A64" s="15" t="s">
        <v>73</v>
      </c>
      <c r="B64" s="16" t="s">
        <v>44</v>
      </c>
      <c r="C64" s="17">
        <v>19</v>
      </c>
      <c r="D64" s="18">
        <v>43</v>
      </c>
      <c r="E64" s="10">
        <v>10337.52</v>
      </c>
      <c r="F64" s="11">
        <v>1489.12</v>
      </c>
      <c r="G64" s="12">
        <v>3986.86</v>
      </c>
      <c r="H64" s="11">
        <v>5990.88</v>
      </c>
      <c r="I64" s="11">
        <v>17930.28</v>
      </c>
      <c r="J64" s="11">
        <v>39734.660000000003</v>
      </c>
      <c r="K64" s="12">
        <v>31.53</v>
      </c>
      <c r="L64" s="13">
        <v>27.21</v>
      </c>
      <c r="M64" s="14"/>
    </row>
    <row r="65" spans="1:13" x14ac:dyDescent="0.3">
      <c r="A65" s="15" t="s">
        <v>74</v>
      </c>
      <c r="B65" s="16" t="s">
        <v>44</v>
      </c>
      <c r="C65" s="17">
        <v>17</v>
      </c>
      <c r="D65" s="18">
        <v>44</v>
      </c>
      <c r="E65" s="10">
        <v>10337.52</v>
      </c>
      <c r="F65" s="11">
        <v>1489.12</v>
      </c>
      <c r="G65" s="12">
        <v>4736.6399999999994</v>
      </c>
      <c r="H65" s="11">
        <v>5346</v>
      </c>
      <c r="I65" s="11">
        <v>23073.84</v>
      </c>
      <c r="J65" s="11">
        <v>44983.119999999995</v>
      </c>
      <c r="K65" s="12">
        <v>31.53</v>
      </c>
      <c r="L65" s="13">
        <v>27.21</v>
      </c>
      <c r="M65" s="14"/>
    </row>
    <row r="66" spans="1:13" x14ac:dyDescent="0.3">
      <c r="A66" s="15" t="s">
        <v>75</v>
      </c>
      <c r="B66" s="16" t="s">
        <v>47</v>
      </c>
      <c r="C66" s="17">
        <v>16</v>
      </c>
      <c r="D66" s="18">
        <v>44</v>
      </c>
      <c r="E66" s="10">
        <v>8603.76</v>
      </c>
      <c r="F66" s="11">
        <v>1420.88</v>
      </c>
      <c r="G66" s="12">
        <v>4683.0199999999995</v>
      </c>
      <c r="H66" s="11">
        <v>5024.28</v>
      </c>
      <c r="I66" s="11">
        <v>23073.84</v>
      </c>
      <c r="J66" s="11">
        <v>42805.78</v>
      </c>
      <c r="K66" s="12">
        <v>21.46</v>
      </c>
      <c r="L66" s="13">
        <v>21.24</v>
      </c>
      <c r="M66" s="14"/>
    </row>
    <row r="67" spans="1:13" x14ac:dyDescent="0.3">
      <c r="A67" s="15" t="s">
        <v>76</v>
      </c>
      <c r="B67" s="16" t="s">
        <v>47</v>
      </c>
      <c r="C67" s="17">
        <v>17</v>
      </c>
      <c r="D67" s="18">
        <v>48</v>
      </c>
      <c r="E67" s="10">
        <v>8603.76</v>
      </c>
      <c r="F67" s="11">
        <v>1420.88</v>
      </c>
      <c r="G67" s="12">
        <v>2530.7600000000002</v>
      </c>
      <c r="H67" s="11">
        <v>5346</v>
      </c>
      <c r="I67" s="11">
        <v>9838.56</v>
      </c>
      <c r="J67" s="11">
        <v>27739.96</v>
      </c>
      <c r="K67" s="12">
        <v>21.46</v>
      </c>
      <c r="L67" s="13">
        <v>21.24</v>
      </c>
      <c r="M67" s="14"/>
    </row>
    <row r="68" spans="1:13" x14ac:dyDescent="0.3">
      <c r="A68" s="15" t="s">
        <v>77</v>
      </c>
      <c r="B68" s="16" t="s">
        <v>47</v>
      </c>
      <c r="C68" s="17">
        <v>17</v>
      </c>
      <c r="D68" s="18">
        <v>46</v>
      </c>
      <c r="E68" s="10">
        <v>8603.76</v>
      </c>
      <c r="F68" s="11">
        <v>1420.88</v>
      </c>
      <c r="G68" s="12">
        <v>2530.7600000000002</v>
      </c>
      <c r="H68" s="11">
        <v>5346</v>
      </c>
      <c r="I68" s="11">
        <v>9838.56</v>
      </c>
      <c r="J68" s="11">
        <v>27739.96</v>
      </c>
      <c r="K68" s="12">
        <v>21.46</v>
      </c>
      <c r="L68" s="13">
        <v>21.24</v>
      </c>
      <c r="M68" s="14"/>
    </row>
    <row r="69" spans="1:13" x14ac:dyDescent="0.3">
      <c r="A69" s="15" t="s">
        <v>78</v>
      </c>
      <c r="B69" s="16" t="s">
        <v>44</v>
      </c>
      <c r="C69" s="17">
        <v>18</v>
      </c>
      <c r="D69" s="18">
        <v>45</v>
      </c>
      <c r="E69" s="10">
        <v>10337.52</v>
      </c>
      <c r="F69" s="11">
        <v>1489.12</v>
      </c>
      <c r="G69" s="12">
        <v>2585.12</v>
      </c>
      <c r="H69" s="11">
        <v>5668.4400000000005</v>
      </c>
      <c r="I69" s="11">
        <v>9842.2800000000007</v>
      </c>
      <c r="J69" s="11">
        <v>29922.479999999996</v>
      </c>
      <c r="K69" s="12">
        <v>31.53</v>
      </c>
      <c r="L69" s="13">
        <v>27.21</v>
      </c>
      <c r="M69" s="14"/>
    </row>
    <row r="70" spans="1:13" x14ac:dyDescent="0.3">
      <c r="A70" s="15" t="s">
        <v>79</v>
      </c>
      <c r="B70" s="16" t="s">
        <v>44</v>
      </c>
      <c r="C70" s="17">
        <v>17</v>
      </c>
      <c r="D70" s="18">
        <v>47</v>
      </c>
      <c r="E70" s="10">
        <v>10337.52</v>
      </c>
      <c r="F70" s="11">
        <v>1489.12</v>
      </c>
      <c r="G70" s="12">
        <v>2531.38</v>
      </c>
      <c r="H70" s="11">
        <v>5346</v>
      </c>
      <c r="I70" s="11">
        <v>9842.2800000000007</v>
      </c>
      <c r="J70" s="11">
        <v>29546.300000000003</v>
      </c>
      <c r="K70" s="12">
        <v>31.53</v>
      </c>
      <c r="L70" s="13">
        <v>27.21</v>
      </c>
      <c r="M70" s="14"/>
    </row>
    <row r="71" spans="1:13" x14ac:dyDescent="0.3">
      <c r="A71" s="15" t="s">
        <v>80</v>
      </c>
      <c r="B71" s="16" t="s">
        <v>44</v>
      </c>
      <c r="C71" s="17">
        <v>17</v>
      </c>
      <c r="D71" s="18">
        <v>47</v>
      </c>
      <c r="E71" s="10">
        <v>10337.52</v>
      </c>
      <c r="F71" s="11">
        <v>1489.12</v>
      </c>
      <c r="G71" s="12">
        <v>2531.38</v>
      </c>
      <c r="H71" s="11">
        <v>5346</v>
      </c>
      <c r="I71" s="11">
        <v>9842.2800000000007</v>
      </c>
      <c r="J71" s="11">
        <v>29546.300000000003</v>
      </c>
      <c r="K71" s="12">
        <v>31.53</v>
      </c>
      <c r="L71" s="13">
        <v>27.21</v>
      </c>
      <c r="M71" s="14"/>
    </row>
    <row r="72" spans="1:13" x14ac:dyDescent="0.3">
      <c r="A72" s="15" t="s">
        <v>81</v>
      </c>
      <c r="B72" s="16" t="s">
        <v>44</v>
      </c>
      <c r="C72" s="17">
        <v>17</v>
      </c>
      <c r="D72" s="18">
        <v>47</v>
      </c>
      <c r="E72" s="10">
        <v>10337.52</v>
      </c>
      <c r="F72" s="11">
        <v>1489.12</v>
      </c>
      <c r="G72" s="12">
        <v>2531.38</v>
      </c>
      <c r="H72" s="11">
        <v>5346</v>
      </c>
      <c r="I72" s="11">
        <v>9842.2800000000007</v>
      </c>
      <c r="J72" s="11">
        <v>29546.300000000003</v>
      </c>
      <c r="K72" s="12">
        <v>31.53</v>
      </c>
      <c r="L72" s="13">
        <v>27.21</v>
      </c>
      <c r="M72" s="14"/>
    </row>
    <row r="73" spans="1:13" x14ac:dyDescent="0.3">
      <c r="A73" s="15" t="s">
        <v>82</v>
      </c>
      <c r="B73" s="16" t="s">
        <v>47</v>
      </c>
      <c r="C73" s="17">
        <v>17</v>
      </c>
      <c r="D73" s="18">
        <v>49</v>
      </c>
      <c r="E73" s="10">
        <v>8603.76</v>
      </c>
      <c r="F73" s="11">
        <v>1420.88</v>
      </c>
      <c r="G73" s="12">
        <v>2530.7600000000002</v>
      </c>
      <c r="H73" s="11">
        <v>5346</v>
      </c>
      <c r="I73" s="11">
        <v>9838.56</v>
      </c>
      <c r="J73" s="11">
        <v>27739.96</v>
      </c>
      <c r="K73" s="12">
        <v>21.46</v>
      </c>
      <c r="L73" s="13">
        <v>21.24</v>
      </c>
      <c r="M73" s="14"/>
    </row>
    <row r="74" spans="1:13" x14ac:dyDescent="0.3">
      <c r="A74" s="15" t="s">
        <v>83</v>
      </c>
      <c r="B74" s="16" t="s">
        <v>47</v>
      </c>
      <c r="C74" s="17">
        <v>17</v>
      </c>
      <c r="D74" s="18">
        <v>52</v>
      </c>
      <c r="E74" s="10">
        <v>8603.76</v>
      </c>
      <c r="F74" s="11">
        <v>1420.88</v>
      </c>
      <c r="G74" s="12">
        <v>2324.8000000000002</v>
      </c>
      <c r="H74" s="11">
        <v>5346</v>
      </c>
      <c r="I74" s="11">
        <v>8602.7999999999993</v>
      </c>
      <c r="J74" s="11">
        <v>26298.239999999998</v>
      </c>
      <c r="K74" s="12">
        <v>21.46</v>
      </c>
      <c r="L74" s="13">
        <v>21.24</v>
      </c>
      <c r="M74" s="14"/>
    </row>
    <row r="75" spans="1:13" x14ac:dyDescent="0.3">
      <c r="A75" s="15" t="s">
        <v>84</v>
      </c>
      <c r="B75" s="16" t="s">
        <v>47</v>
      </c>
      <c r="C75" s="17">
        <v>17</v>
      </c>
      <c r="D75" s="18">
        <v>51</v>
      </c>
      <c r="E75" s="10">
        <v>8603.76</v>
      </c>
      <c r="F75" s="11">
        <v>1420.88</v>
      </c>
      <c r="G75" s="12">
        <v>2324.8000000000002</v>
      </c>
      <c r="H75" s="11">
        <v>5346</v>
      </c>
      <c r="I75" s="11">
        <v>8602.7999999999993</v>
      </c>
      <c r="J75" s="11">
        <v>26298.239999999998</v>
      </c>
      <c r="K75" s="12">
        <v>21.46</v>
      </c>
      <c r="L75" s="13">
        <v>21.24</v>
      </c>
      <c r="M75" s="14"/>
    </row>
    <row r="76" spans="1:13" x14ac:dyDescent="0.3">
      <c r="A76" s="15" t="s">
        <v>85</v>
      </c>
      <c r="B76" s="16" t="s">
        <v>47</v>
      </c>
      <c r="C76" s="17">
        <v>16</v>
      </c>
      <c r="D76" s="18">
        <v>53</v>
      </c>
      <c r="E76" s="10">
        <v>8603.76</v>
      </c>
      <c r="F76" s="11">
        <v>1420.88</v>
      </c>
      <c r="G76" s="12">
        <v>2271.1799999999998</v>
      </c>
      <c r="H76" s="11">
        <v>5024.28</v>
      </c>
      <c r="I76" s="11">
        <v>8602.7999999999993</v>
      </c>
      <c r="J76" s="11">
        <v>25922.899999999998</v>
      </c>
      <c r="K76" s="12">
        <v>21.46</v>
      </c>
      <c r="L76" s="13">
        <v>21.24</v>
      </c>
      <c r="M76" s="14"/>
    </row>
    <row r="77" spans="1:13" x14ac:dyDescent="0.3">
      <c r="A77" s="15" t="s">
        <v>86</v>
      </c>
      <c r="B77" s="16" t="s">
        <v>87</v>
      </c>
      <c r="C77" s="17">
        <v>14</v>
      </c>
      <c r="D77" s="18">
        <v>73</v>
      </c>
      <c r="E77" s="10">
        <v>7874.76</v>
      </c>
      <c r="F77" s="11">
        <v>1312.46</v>
      </c>
      <c r="G77" s="12">
        <v>2811.84</v>
      </c>
      <c r="H77" s="11">
        <v>4379.6400000000003</v>
      </c>
      <c r="I77" s="11">
        <v>12491.400000000001</v>
      </c>
      <c r="J77" s="11">
        <v>28870.100000000002</v>
      </c>
      <c r="K77" s="12">
        <v>16.16</v>
      </c>
      <c r="L77" s="13">
        <v>16.16</v>
      </c>
      <c r="M77" s="14"/>
    </row>
    <row r="78" spans="1:13" x14ac:dyDescent="0.3">
      <c r="A78" s="15" t="s">
        <v>88</v>
      </c>
      <c r="B78" s="16" t="s">
        <v>87</v>
      </c>
      <c r="C78" s="17">
        <v>14</v>
      </c>
      <c r="D78" s="18">
        <v>63</v>
      </c>
      <c r="E78" s="10">
        <v>7874.76</v>
      </c>
      <c r="F78" s="11">
        <v>1312.46</v>
      </c>
      <c r="G78" s="12">
        <v>2163.7399999999998</v>
      </c>
      <c r="H78" s="11">
        <v>4379.6400000000003</v>
      </c>
      <c r="I78" s="11">
        <v>8602.7999999999993</v>
      </c>
      <c r="J78" s="11">
        <v>24333.4</v>
      </c>
      <c r="K78" s="12">
        <v>16.16</v>
      </c>
      <c r="L78" s="13">
        <v>16.16</v>
      </c>
      <c r="M78" s="14"/>
    </row>
    <row r="79" spans="1:13" x14ac:dyDescent="0.3">
      <c r="A79" s="15" t="s">
        <v>89</v>
      </c>
      <c r="B79" s="16" t="s">
        <v>87</v>
      </c>
      <c r="C79" s="17">
        <v>14</v>
      </c>
      <c r="D79" s="18">
        <v>54</v>
      </c>
      <c r="E79" s="10">
        <v>7874.76</v>
      </c>
      <c r="F79" s="11">
        <v>1312.46</v>
      </c>
      <c r="G79" s="12">
        <v>2125.6999999999998</v>
      </c>
      <c r="H79" s="11">
        <v>4379.6400000000003</v>
      </c>
      <c r="I79" s="11">
        <v>8374.56</v>
      </c>
      <c r="J79" s="11">
        <v>24067.120000000003</v>
      </c>
      <c r="K79" s="12">
        <v>16.16</v>
      </c>
      <c r="L79" s="13">
        <v>16.16</v>
      </c>
      <c r="M79" s="14"/>
    </row>
    <row r="80" spans="1:13" x14ac:dyDescent="0.3">
      <c r="A80" s="15" t="s">
        <v>90</v>
      </c>
      <c r="B80" s="16" t="s">
        <v>87</v>
      </c>
      <c r="C80" s="17">
        <v>14</v>
      </c>
      <c r="D80" s="18">
        <v>54</v>
      </c>
      <c r="E80" s="10">
        <v>7874.76</v>
      </c>
      <c r="F80" s="11">
        <v>1312.46</v>
      </c>
      <c r="G80" s="12">
        <v>2125.6999999999998</v>
      </c>
      <c r="H80" s="11">
        <v>4379.6400000000003</v>
      </c>
      <c r="I80" s="11">
        <v>8374.56</v>
      </c>
      <c r="J80" s="11">
        <v>24067.120000000003</v>
      </c>
      <c r="K80" s="12">
        <v>16.16</v>
      </c>
      <c r="L80" s="13">
        <v>16.16</v>
      </c>
      <c r="M80" s="14"/>
    </row>
    <row r="81" spans="1:13" x14ac:dyDescent="0.3">
      <c r="A81" s="15" t="s">
        <v>91</v>
      </c>
      <c r="B81" s="16" t="s">
        <v>47</v>
      </c>
      <c r="C81" s="17">
        <v>16</v>
      </c>
      <c r="D81" s="18">
        <v>65</v>
      </c>
      <c r="E81" s="10">
        <v>8603.76</v>
      </c>
      <c r="F81" s="11">
        <v>1420.88</v>
      </c>
      <c r="G81" s="12">
        <v>3774.1400000000003</v>
      </c>
      <c r="H81" s="11">
        <v>5024.28</v>
      </c>
      <c r="I81" s="11">
        <v>17620.560000000001</v>
      </c>
      <c r="J81" s="11">
        <v>36443.619999999995</v>
      </c>
      <c r="K81" s="12">
        <v>21.46</v>
      </c>
      <c r="L81" s="13">
        <v>21.24</v>
      </c>
      <c r="M81" s="14"/>
    </row>
    <row r="82" spans="1:13" x14ac:dyDescent="0.3">
      <c r="A82" s="15" t="s">
        <v>92</v>
      </c>
      <c r="B82" s="16" t="s">
        <v>87</v>
      </c>
      <c r="C82" s="17">
        <v>14</v>
      </c>
      <c r="D82" s="18">
        <v>66</v>
      </c>
      <c r="E82" s="10">
        <v>7874.76</v>
      </c>
      <c r="F82" s="11">
        <v>1312.46</v>
      </c>
      <c r="G82" s="12">
        <v>3666.7000000000003</v>
      </c>
      <c r="H82" s="11">
        <v>4379.6400000000003</v>
      </c>
      <c r="I82" s="11">
        <v>17620.560000000001</v>
      </c>
      <c r="J82" s="11">
        <v>34854.120000000003</v>
      </c>
      <c r="K82" s="12">
        <v>16.16</v>
      </c>
      <c r="L82" s="13">
        <v>16.16</v>
      </c>
      <c r="M82" s="14"/>
    </row>
    <row r="83" spans="1:13" x14ac:dyDescent="0.3">
      <c r="A83" s="15" t="s">
        <v>93</v>
      </c>
      <c r="B83" s="16" t="s">
        <v>87</v>
      </c>
      <c r="C83" s="17">
        <v>14</v>
      </c>
      <c r="D83" s="18">
        <v>56</v>
      </c>
      <c r="E83" s="10">
        <v>7874.76</v>
      </c>
      <c r="F83" s="11">
        <v>1312.46</v>
      </c>
      <c r="G83" s="12">
        <v>2125.6999999999998</v>
      </c>
      <c r="H83" s="11">
        <v>4379.6400000000003</v>
      </c>
      <c r="I83" s="11">
        <v>8374.56</v>
      </c>
      <c r="J83" s="11">
        <v>24067.120000000003</v>
      </c>
      <c r="K83" s="12">
        <v>16.16</v>
      </c>
      <c r="L83" s="13">
        <v>16.16</v>
      </c>
      <c r="M83" s="14"/>
    </row>
    <row r="84" spans="1:13" x14ac:dyDescent="0.3">
      <c r="A84" s="15" t="s">
        <v>94</v>
      </c>
      <c r="B84" s="16" t="s">
        <v>87</v>
      </c>
      <c r="C84" s="17">
        <v>14</v>
      </c>
      <c r="D84" s="18">
        <v>57</v>
      </c>
      <c r="E84" s="10">
        <v>7874.76</v>
      </c>
      <c r="F84" s="11">
        <v>1312.46</v>
      </c>
      <c r="G84" s="12">
        <v>2125.6999999999998</v>
      </c>
      <c r="H84" s="11">
        <v>4379.6400000000003</v>
      </c>
      <c r="I84" s="11">
        <v>8374.56</v>
      </c>
      <c r="J84" s="11">
        <v>24067.120000000003</v>
      </c>
      <c r="K84" s="12">
        <v>16.16</v>
      </c>
      <c r="L84" s="13">
        <v>16.16</v>
      </c>
      <c r="M84" s="14"/>
    </row>
    <row r="85" spans="1:13" x14ac:dyDescent="0.3">
      <c r="A85" s="15" t="s">
        <v>95</v>
      </c>
      <c r="B85" s="16">
        <v>1</v>
      </c>
      <c r="C85" s="17">
        <v>0</v>
      </c>
      <c r="D85" s="18">
        <v>0</v>
      </c>
      <c r="E85" s="10">
        <v>50155.200000000004</v>
      </c>
      <c r="F85" s="11">
        <v>8359.2000000000007</v>
      </c>
      <c r="G85" s="12">
        <v>0</v>
      </c>
      <c r="H85" s="11">
        <v>0</v>
      </c>
      <c r="I85" s="11">
        <v>0</v>
      </c>
      <c r="J85" s="11">
        <v>58514.400000000009</v>
      </c>
      <c r="K85" s="12">
        <v>51.07</v>
      </c>
      <c r="L85" s="13">
        <v>31.53</v>
      </c>
      <c r="M85" s="14"/>
    </row>
    <row r="86" spans="1:13" x14ac:dyDescent="0.3">
      <c r="A86" s="15" t="s">
        <v>96</v>
      </c>
      <c r="B86" s="16">
        <v>2</v>
      </c>
      <c r="C86" s="17">
        <v>0</v>
      </c>
      <c r="D86" s="18">
        <v>0</v>
      </c>
      <c r="E86" s="10">
        <v>31318.560000000001</v>
      </c>
      <c r="F86" s="11">
        <v>5219.76</v>
      </c>
      <c r="G86" s="12">
        <v>0</v>
      </c>
      <c r="H86" s="11">
        <v>0</v>
      </c>
      <c r="I86" s="11">
        <v>0</v>
      </c>
      <c r="J86" s="11">
        <v>36538.32</v>
      </c>
      <c r="K86" s="12">
        <v>41.65</v>
      </c>
      <c r="L86" s="13">
        <v>30.37</v>
      </c>
    </row>
    <row r="87" spans="1:13" x14ac:dyDescent="0.3">
      <c r="A87" s="15" t="s">
        <v>97</v>
      </c>
      <c r="B87" s="16">
        <v>2</v>
      </c>
      <c r="C87" s="17">
        <v>0</v>
      </c>
      <c r="D87" s="18">
        <v>0</v>
      </c>
      <c r="E87" s="10">
        <v>30835.08</v>
      </c>
      <c r="F87" s="11">
        <v>5139.18</v>
      </c>
      <c r="G87" s="12">
        <v>0</v>
      </c>
      <c r="H87" s="11">
        <v>0</v>
      </c>
      <c r="I87" s="11">
        <v>0</v>
      </c>
      <c r="J87" s="11">
        <v>35974.26</v>
      </c>
      <c r="K87" s="12">
        <v>41.65</v>
      </c>
      <c r="L87" s="13">
        <v>30.37</v>
      </c>
      <c r="M87" s="14"/>
    </row>
    <row r="88" spans="1:13" x14ac:dyDescent="0.3">
      <c r="A88" s="15" t="s">
        <v>98</v>
      </c>
      <c r="B88" s="16">
        <v>3</v>
      </c>
      <c r="C88" s="17">
        <v>0</v>
      </c>
      <c r="D88" s="18">
        <v>0</v>
      </c>
      <c r="E88" s="10">
        <v>25647.96</v>
      </c>
      <c r="F88" s="11">
        <v>4274.66</v>
      </c>
      <c r="G88" s="12">
        <v>0</v>
      </c>
      <c r="H88" s="11">
        <v>0</v>
      </c>
      <c r="I88" s="11">
        <v>0</v>
      </c>
      <c r="J88" s="11">
        <v>29922.62</v>
      </c>
      <c r="K88" s="12">
        <v>31.53</v>
      </c>
      <c r="L88" s="13">
        <v>27.21</v>
      </c>
      <c r="M88" s="14"/>
    </row>
    <row r="89" spans="1:13" x14ac:dyDescent="0.3">
      <c r="A89" s="15" t="s">
        <v>99</v>
      </c>
      <c r="B89" s="16">
        <v>3</v>
      </c>
      <c r="C89" s="17">
        <v>0</v>
      </c>
      <c r="D89" s="18">
        <v>0</v>
      </c>
      <c r="E89" s="10">
        <v>25325.040000000001</v>
      </c>
      <c r="F89" s="11">
        <v>4220.84</v>
      </c>
      <c r="G89" s="12">
        <v>0</v>
      </c>
      <c r="H89" s="11">
        <v>0</v>
      </c>
      <c r="I89" s="11">
        <v>0</v>
      </c>
      <c r="J89" s="11">
        <v>29545.88</v>
      </c>
      <c r="K89" s="12">
        <v>31.53</v>
      </c>
      <c r="L89" s="13">
        <v>27.21</v>
      </c>
      <c r="M89" s="14"/>
    </row>
    <row r="90" spans="1:13" x14ac:dyDescent="0.3">
      <c r="A90" s="15" t="s">
        <v>100</v>
      </c>
      <c r="B90" s="16">
        <v>4</v>
      </c>
      <c r="C90" s="17">
        <v>0</v>
      </c>
      <c r="D90" s="18">
        <v>0</v>
      </c>
      <c r="E90" s="10">
        <v>22541.040000000001</v>
      </c>
      <c r="F90" s="11">
        <v>3756.84</v>
      </c>
      <c r="G90" s="12">
        <v>0</v>
      </c>
      <c r="H90" s="11">
        <v>0</v>
      </c>
      <c r="I90" s="11">
        <v>0</v>
      </c>
      <c r="J90" s="11">
        <v>26297.88</v>
      </c>
      <c r="K90" s="12">
        <v>21.46</v>
      </c>
      <c r="L90" s="13">
        <v>21.24</v>
      </c>
      <c r="M90" s="14"/>
    </row>
    <row r="91" spans="1:13" x14ac:dyDescent="0.3">
      <c r="A91" s="15" t="s">
        <v>101</v>
      </c>
      <c r="B91" s="16">
        <v>4</v>
      </c>
      <c r="C91" s="17">
        <v>0</v>
      </c>
      <c r="D91" s="18">
        <v>0</v>
      </c>
      <c r="E91" s="10">
        <v>24386.52</v>
      </c>
      <c r="F91" s="11">
        <v>4064.42</v>
      </c>
      <c r="G91" s="12">
        <v>0</v>
      </c>
      <c r="H91" s="11">
        <v>0</v>
      </c>
      <c r="I91" s="11">
        <v>0</v>
      </c>
      <c r="J91" s="11">
        <v>28450.940000000002</v>
      </c>
      <c r="K91" s="12">
        <v>21.46</v>
      </c>
      <c r="L91" s="13">
        <v>21.24</v>
      </c>
      <c r="M91" s="14"/>
    </row>
    <row r="92" spans="1:13" x14ac:dyDescent="0.3">
      <c r="A92" s="15" t="s">
        <v>102</v>
      </c>
      <c r="B92" s="16">
        <v>4</v>
      </c>
      <c r="C92" s="17">
        <v>0</v>
      </c>
      <c r="D92" s="18">
        <v>0</v>
      </c>
      <c r="E92" s="10">
        <v>22541.040000000001</v>
      </c>
      <c r="F92" s="11">
        <v>3756.84</v>
      </c>
      <c r="G92" s="12">
        <v>0</v>
      </c>
      <c r="H92" s="11">
        <v>0</v>
      </c>
      <c r="I92" s="11">
        <v>0</v>
      </c>
      <c r="J92" s="11">
        <v>26297.88</v>
      </c>
      <c r="K92" s="12">
        <v>21.46</v>
      </c>
      <c r="L92" s="13">
        <v>21.24</v>
      </c>
      <c r="M92" s="14"/>
    </row>
    <row r="93" spans="1:13" x14ac:dyDescent="0.3">
      <c r="A93" s="15" t="s">
        <v>103</v>
      </c>
      <c r="B93" s="16">
        <v>5</v>
      </c>
      <c r="C93" s="17">
        <v>0</v>
      </c>
      <c r="D93" s="18">
        <v>0</v>
      </c>
      <c r="E93" s="10">
        <v>20628.72</v>
      </c>
      <c r="F93" s="11">
        <v>3438.12</v>
      </c>
      <c r="G93" s="12">
        <v>0</v>
      </c>
      <c r="H93" s="11">
        <v>0</v>
      </c>
      <c r="I93" s="11">
        <v>0</v>
      </c>
      <c r="J93" s="11">
        <v>24066.84</v>
      </c>
      <c r="K93" s="12">
        <v>16.16</v>
      </c>
      <c r="L93" s="13">
        <v>16.16</v>
      </c>
      <c r="M93" s="14"/>
    </row>
    <row r="94" spans="1:13" x14ac:dyDescent="0.3">
      <c r="A94" s="15" t="s">
        <v>104</v>
      </c>
      <c r="B94" s="16">
        <v>5</v>
      </c>
      <c r="C94" s="17">
        <v>0</v>
      </c>
      <c r="D94" s="18">
        <v>0</v>
      </c>
      <c r="E94" s="10">
        <v>20628.72</v>
      </c>
      <c r="F94" s="11">
        <v>3438.12</v>
      </c>
      <c r="G94" s="12">
        <v>0</v>
      </c>
      <c r="H94" s="11">
        <v>0</v>
      </c>
      <c r="I94" s="11">
        <v>0</v>
      </c>
      <c r="J94" s="11">
        <v>24066.84</v>
      </c>
      <c r="K94" s="12">
        <v>16.16</v>
      </c>
      <c r="L94" s="13">
        <v>16.16</v>
      </c>
      <c r="M94" s="14"/>
    </row>
    <row r="95" spans="1:13" x14ac:dyDescent="0.3">
      <c r="A95" s="15" t="s">
        <v>105</v>
      </c>
      <c r="B95" s="16">
        <v>1</v>
      </c>
      <c r="C95" s="17">
        <v>26</v>
      </c>
      <c r="D95" s="18">
        <v>4</v>
      </c>
      <c r="E95" s="10">
        <v>15922.800000000001</v>
      </c>
      <c r="F95" s="11">
        <v>1637.64</v>
      </c>
      <c r="G95" s="12">
        <v>6667.76</v>
      </c>
      <c r="H95" s="11">
        <v>10024.56</v>
      </c>
      <c r="I95" s="11">
        <v>29982</v>
      </c>
      <c r="J95" s="11">
        <v>64234.76</v>
      </c>
      <c r="K95" s="12">
        <v>51.07</v>
      </c>
      <c r="L95" s="13">
        <v>31.53</v>
      </c>
      <c r="M95" s="14"/>
    </row>
    <row r="96" spans="1:13" x14ac:dyDescent="0.3">
      <c r="A96" s="15" t="s">
        <v>106</v>
      </c>
      <c r="B96" s="16">
        <v>1</v>
      </c>
      <c r="C96" s="17">
        <v>22</v>
      </c>
      <c r="D96" s="18">
        <v>28</v>
      </c>
      <c r="E96" s="10">
        <v>15922.800000000001</v>
      </c>
      <c r="F96" s="11">
        <v>1637.64</v>
      </c>
      <c r="G96" s="12">
        <v>3319.74</v>
      </c>
      <c r="H96" s="11">
        <v>7320</v>
      </c>
      <c r="I96" s="11">
        <v>12598.439999999999</v>
      </c>
      <c r="J96" s="11">
        <v>40798.619999999995</v>
      </c>
      <c r="K96" s="12">
        <v>51.07</v>
      </c>
      <c r="L96" s="13">
        <v>31.53</v>
      </c>
      <c r="M96" s="14"/>
    </row>
    <row r="97" spans="1:13" x14ac:dyDescent="0.3">
      <c r="A97" s="15" t="s">
        <v>107</v>
      </c>
      <c r="B97" s="16">
        <v>1</v>
      </c>
      <c r="C97" s="17">
        <v>22</v>
      </c>
      <c r="D97" s="18">
        <v>28</v>
      </c>
      <c r="E97" s="10">
        <v>15922.800000000001</v>
      </c>
      <c r="F97" s="11">
        <v>1637.64</v>
      </c>
      <c r="G97" s="12">
        <v>3319.74</v>
      </c>
      <c r="H97" s="11">
        <v>7320</v>
      </c>
      <c r="I97" s="11">
        <v>12598.439999999999</v>
      </c>
      <c r="J97" s="11">
        <v>40798.619999999995</v>
      </c>
      <c r="K97" s="12">
        <v>51.07</v>
      </c>
      <c r="L97" s="13">
        <v>31.53</v>
      </c>
      <c r="M97" s="14"/>
    </row>
    <row r="98" spans="1:13" x14ac:dyDescent="0.3">
      <c r="A98" s="15" t="s">
        <v>108</v>
      </c>
      <c r="B98" s="16">
        <v>1</v>
      </c>
      <c r="C98" s="17">
        <v>23</v>
      </c>
      <c r="D98" s="18">
        <v>12</v>
      </c>
      <c r="E98" s="10">
        <v>15922.800000000001</v>
      </c>
      <c r="F98" s="11">
        <v>1637.64</v>
      </c>
      <c r="G98" s="12">
        <v>5142.42</v>
      </c>
      <c r="H98" s="11">
        <v>7845.12</v>
      </c>
      <c r="I98" s="11">
        <v>23009.4</v>
      </c>
      <c r="J98" s="11">
        <v>53557.380000000005</v>
      </c>
      <c r="K98" s="12">
        <v>51.07</v>
      </c>
      <c r="L98" s="13">
        <v>31.53</v>
      </c>
      <c r="M98" s="14"/>
    </row>
    <row r="99" spans="1:13" x14ac:dyDescent="0.3">
      <c r="A99" s="15" t="s">
        <v>109</v>
      </c>
      <c r="B99" s="16">
        <v>2</v>
      </c>
      <c r="C99" s="17">
        <v>23</v>
      </c>
      <c r="D99" s="18">
        <v>13</v>
      </c>
      <c r="E99" s="10">
        <v>13768.199999999999</v>
      </c>
      <c r="F99" s="11">
        <v>1673.56</v>
      </c>
      <c r="G99" s="12">
        <v>5142.42</v>
      </c>
      <c r="H99" s="11">
        <v>7845.12</v>
      </c>
      <c r="I99" s="11">
        <v>23009.4</v>
      </c>
      <c r="J99" s="11">
        <v>51438.7</v>
      </c>
      <c r="K99" s="12">
        <v>41.65</v>
      </c>
      <c r="L99" s="13">
        <v>30.37</v>
      </c>
      <c r="M99" s="14"/>
    </row>
    <row r="100" spans="1:13" x14ac:dyDescent="0.3">
      <c r="A100" s="15" t="s">
        <v>110</v>
      </c>
      <c r="B100" s="16">
        <v>3</v>
      </c>
      <c r="C100" s="17">
        <v>18</v>
      </c>
      <c r="D100" s="18">
        <v>29</v>
      </c>
      <c r="E100" s="10">
        <v>10337.52</v>
      </c>
      <c r="F100" s="11">
        <v>1489.12</v>
      </c>
      <c r="G100" s="12">
        <v>3504.6800000000003</v>
      </c>
      <c r="H100" s="11">
        <v>5668.4400000000005</v>
      </c>
      <c r="I100" s="11">
        <v>15359.64</v>
      </c>
      <c r="J100" s="11">
        <v>36359.4</v>
      </c>
      <c r="K100" s="12">
        <v>31.53</v>
      </c>
      <c r="L100" s="13">
        <v>27.21</v>
      </c>
      <c r="M100" s="14"/>
    </row>
    <row r="101" spans="1:13" x14ac:dyDescent="0.3">
      <c r="A101" s="15" t="s">
        <v>111</v>
      </c>
      <c r="B101" s="16">
        <v>2</v>
      </c>
      <c r="C101" s="17">
        <v>21</v>
      </c>
      <c r="D101" s="18">
        <v>35</v>
      </c>
      <c r="E101" s="10">
        <v>13768.199999999999</v>
      </c>
      <c r="F101" s="11">
        <v>1673.56</v>
      </c>
      <c r="G101" s="12">
        <v>3013.8199999999997</v>
      </c>
      <c r="H101" s="11">
        <v>6796.32</v>
      </c>
      <c r="I101" s="11">
        <v>11286.599999999999</v>
      </c>
      <c r="J101" s="11">
        <v>36538.5</v>
      </c>
      <c r="K101" s="12">
        <v>41.65</v>
      </c>
      <c r="L101" s="13">
        <v>30.37</v>
      </c>
      <c r="M101" s="14"/>
    </row>
    <row r="102" spans="1:13" x14ac:dyDescent="0.3">
      <c r="A102" s="15" t="s">
        <v>112</v>
      </c>
      <c r="B102" s="16">
        <v>3</v>
      </c>
      <c r="C102" s="17">
        <v>18</v>
      </c>
      <c r="D102" s="18">
        <v>45</v>
      </c>
      <c r="E102" s="10">
        <v>10337.52</v>
      </c>
      <c r="F102" s="11">
        <v>1489.12</v>
      </c>
      <c r="G102" s="12">
        <v>2585.12</v>
      </c>
      <c r="H102" s="11">
        <v>5668.4400000000005</v>
      </c>
      <c r="I102" s="11">
        <v>9842.2800000000007</v>
      </c>
      <c r="J102" s="11">
        <v>29922.479999999996</v>
      </c>
      <c r="K102" s="12">
        <v>31.53</v>
      </c>
      <c r="L102" s="13">
        <v>27.21</v>
      </c>
      <c r="M102" s="14"/>
    </row>
    <row r="103" spans="1:13" x14ac:dyDescent="0.3">
      <c r="A103" s="15" t="s">
        <v>113</v>
      </c>
      <c r="B103" s="16">
        <v>3</v>
      </c>
      <c r="C103" s="17">
        <v>17</v>
      </c>
      <c r="D103" s="18">
        <v>47</v>
      </c>
      <c r="E103" s="10">
        <v>10337.52</v>
      </c>
      <c r="F103" s="11">
        <v>1489.12</v>
      </c>
      <c r="G103" s="12">
        <v>2531.38</v>
      </c>
      <c r="H103" s="11">
        <v>5346</v>
      </c>
      <c r="I103" s="11">
        <v>9842.2800000000007</v>
      </c>
      <c r="J103" s="11">
        <v>29546.300000000003</v>
      </c>
      <c r="K103" s="12">
        <v>31.53</v>
      </c>
      <c r="L103" s="13">
        <v>27.21</v>
      </c>
      <c r="M103" s="14"/>
    </row>
    <row r="104" spans="1:13" x14ac:dyDescent="0.3">
      <c r="A104" s="15" t="s">
        <v>114</v>
      </c>
      <c r="B104" s="16">
        <v>4</v>
      </c>
      <c r="C104" s="17">
        <v>17</v>
      </c>
      <c r="D104" s="18">
        <v>52</v>
      </c>
      <c r="E104" s="10">
        <v>8603.76</v>
      </c>
      <c r="F104" s="11">
        <v>1420.88</v>
      </c>
      <c r="G104" s="12">
        <v>2324.8000000000002</v>
      </c>
      <c r="H104" s="11">
        <v>5346</v>
      </c>
      <c r="I104" s="11">
        <v>8602.7999999999993</v>
      </c>
      <c r="J104" s="11">
        <v>26298.239999999998</v>
      </c>
      <c r="K104" s="12">
        <v>21.46</v>
      </c>
      <c r="L104" s="13">
        <v>21.24</v>
      </c>
      <c r="M104" s="14"/>
    </row>
    <row r="105" spans="1:13" x14ac:dyDescent="0.3">
      <c r="A105" s="15" t="s">
        <v>115</v>
      </c>
      <c r="B105" s="16">
        <v>4</v>
      </c>
      <c r="C105" s="17">
        <v>18</v>
      </c>
      <c r="D105" s="18">
        <v>39</v>
      </c>
      <c r="E105" s="10">
        <v>8603.76</v>
      </c>
      <c r="F105" s="11">
        <v>1420.88</v>
      </c>
      <c r="G105" s="12">
        <v>2742.2</v>
      </c>
      <c r="H105" s="11">
        <v>5668.4400000000005</v>
      </c>
      <c r="I105" s="11">
        <v>10784.76</v>
      </c>
      <c r="J105" s="11">
        <v>29220.04</v>
      </c>
      <c r="K105" s="12">
        <v>21.46</v>
      </c>
      <c r="L105" s="13">
        <v>21.24</v>
      </c>
      <c r="M105" s="14"/>
    </row>
    <row r="106" spans="1:13" x14ac:dyDescent="0.3">
      <c r="A106" s="15" t="s">
        <v>116</v>
      </c>
      <c r="B106" s="16">
        <v>4</v>
      </c>
      <c r="C106" s="17">
        <v>17</v>
      </c>
      <c r="D106" s="18">
        <v>46</v>
      </c>
      <c r="E106" s="10">
        <v>8603.76</v>
      </c>
      <c r="F106" s="11">
        <v>1420.88</v>
      </c>
      <c r="G106" s="12">
        <v>2530.7600000000002</v>
      </c>
      <c r="H106" s="11">
        <v>5346</v>
      </c>
      <c r="I106" s="11">
        <v>9838.56</v>
      </c>
      <c r="J106" s="11">
        <v>27739.96</v>
      </c>
      <c r="K106" s="12">
        <v>21.46</v>
      </c>
      <c r="L106" s="13">
        <v>21.24</v>
      </c>
      <c r="M106" s="14"/>
    </row>
    <row r="107" spans="1:13" x14ac:dyDescent="0.3">
      <c r="A107" s="15" t="s">
        <v>117</v>
      </c>
      <c r="B107" s="16">
        <v>4</v>
      </c>
      <c r="C107" s="17">
        <v>17</v>
      </c>
      <c r="D107" s="18">
        <v>51</v>
      </c>
      <c r="E107" s="10">
        <v>8603.76</v>
      </c>
      <c r="F107" s="11">
        <v>1420.88</v>
      </c>
      <c r="G107" s="12">
        <v>2324.8000000000002</v>
      </c>
      <c r="H107" s="11">
        <v>5346</v>
      </c>
      <c r="I107" s="11">
        <v>8602.7999999999993</v>
      </c>
      <c r="J107" s="11">
        <v>26298.239999999998</v>
      </c>
      <c r="K107" s="12">
        <v>21.46</v>
      </c>
      <c r="L107" s="13">
        <v>21.24</v>
      </c>
      <c r="M107" s="14"/>
    </row>
    <row r="108" spans="1:13" x14ac:dyDescent="0.3">
      <c r="A108" s="15" t="s">
        <v>118</v>
      </c>
      <c r="B108" s="16">
        <v>5</v>
      </c>
      <c r="C108" s="17">
        <v>14</v>
      </c>
      <c r="D108" s="18">
        <v>56</v>
      </c>
      <c r="E108" s="10">
        <v>7874.76</v>
      </c>
      <c r="F108" s="11">
        <v>1312.46</v>
      </c>
      <c r="G108" s="12">
        <v>2125.6999999999998</v>
      </c>
      <c r="H108" s="11">
        <v>4379.6400000000003</v>
      </c>
      <c r="I108" s="11">
        <v>8374.56</v>
      </c>
      <c r="J108" s="11">
        <v>24067.120000000003</v>
      </c>
      <c r="K108" s="12">
        <v>16.16</v>
      </c>
      <c r="L108" s="13">
        <v>16.16</v>
      </c>
      <c r="M108" s="14"/>
    </row>
    <row r="109" spans="1:13" x14ac:dyDescent="0.3">
      <c r="A109" s="24" t="s">
        <v>119</v>
      </c>
      <c r="B109" s="25">
        <v>1</v>
      </c>
      <c r="C109" s="26">
        <v>28</v>
      </c>
      <c r="D109" s="27">
        <v>12</v>
      </c>
      <c r="E109" s="10">
        <v>15922.800000000001</v>
      </c>
      <c r="F109" s="11">
        <v>1637.64</v>
      </c>
      <c r="G109" s="12">
        <v>5826.76</v>
      </c>
      <c r="H109" s="11">
        <v>11951.16</v>
      </c>
      <c r="I109" s="11">
        <v>23009.4</v>
      </c>
      <c r="J109" s="12">
        <v>58347.76</v>
      </c>
      <c r="K109" s="12">
        <v>51.07</v>
      </c>
      <c r="L109" s="13">
        <v>31.53</v>
      </c>
    </row>
    <row r="110" spans="1:13" x14ac:dyDescent="0.3">
      <c r="A110" s="24" t="s">
        <v>120</v>
      </c>
      <c r="B110" s="25">
        <v>1</v>
      </c>
      <c r="C110" s="26">
        <v>28</v>
      </c>
      <c r="D110" s="27">
        <v>12</v>
      </c>
      <c r="E110" s="10">
        <v>15922.800000000001</v>
      </c>
      <c r="F110" s="11">
        <v>1637.64</v>
      </c>
      <c r="G110" s="12">
        <v>5826.76</v>
      </c>
      <c r="H110" s="11">
        <v>11951.16</v>
      </c>
      <c r="I110" s="11">
        <v>23009.4</v>
      </c>
      <c r="J110" s="12">
        <v>58347.76</v>
      </c>
      <c r="K110" s="12">
        <v>51.07</v>
      </c>
      <c r="L110" s="13">
        <v>31.53</v>
      </c>
    </row>
    <row r="111" spans="1:13" x14ac:dyDescent="0.3">
      <c r="A111" s="24" t="s">
        <v>121</v>
      </c>
      <c r="B111" s="25">
        <v>1</v>
      </c>
      <c r="C111" s="26">
        <v>23</v>
      </c>
      <c r="D111" s="27">
        <v>15</v>
      </c>
      <c r="E111" s="10">
        <v>15922.800000000001</v>
      </c>
      <c r="F111" s="11">
        <v>1637.64</v>
      </c>
      <c r="G111" s="12">
        <v>4695</v>
      </c>
      <c r="H111" s="11">
        <v>7845.12</v>
      </c>
      <c r="I111" s="11">
        <v>20324.88</v>
      </c>
      <c r="J111" s="12">
        <v>50425.440000000002</v>
      </c>
      <c r="K111" s="12">
        <v>51.07</v>
      </c>
      <c r="L111" s="13">
        <v>31.53</v>
      </c>
    </row>
    <row r="112" spans="1:13" x14ac:dyDescent="0.3">
      <c r="A112" s="24" t="s">
        <v>122</v>
      </c>
      <c r="B112" s="25">
        <v>1</v>
      </c>
      <c r="C112" s="26">
        <v>21</v>
      </c>
      <c r="D112" s="27">
        <v>28</v>
      </c>
      <c r="E112" s="10">
        <v>15922.800000000001</v>
      </c>
      <c r="F112" s="11">
        <v>1637.64</v>
      </c>
      <c r="G112" s="12">
        <v>3232.46</v>
      </c>
      <c r="H112" s="11">
        <v>6796.32</v>
      </c>
      <c r="I112" s="11">
        <v>12598.439999999999</v>
      </c>
      <c r="J112" s="12">
        <v>40187.660000000003</v>
      </c>
      <c r="K112" s="12">
        <v>51.07</v>
      </c>
      <c r="L112" s="13">
        <v>31.53</v>
      </c>
    </row>
    <row r="113" spans="1:12" x14ac:dyDescent="0.3">
      <c r="A113" s="24" t="s">
        <v>123</v>
      </c>
      <c r="B113" s="25">
        <v>1</v>
      </c>
      <c r="C113" s="26">
        <v>20</v>
      </c>
      <c r="D113" s="27">
        <v>28</v>
      </c>
      <c r="E113" s="10">
        <v>15922.800000000001</v>
      </c>
      <c r="F113" s="11">
        <v>1637.64</v>
      </c>
      <c r="G113" s="12">
        <v>3151.92</v>
      </c>
      <c r="H113" s="11">
        <v>6313.08</v>
      </c>
      <c r="I113" s="11">
        <v>12598.439999999999</v>
      </c>
      <c r="J113" s="12">
        <v>39623.880000000005</v>
      </c>
      <c r="K113" s="12">
        <v>51.07</v>
      </c>
      <c r="L113" s="13">
        <v>31.53</v>
      </c>
    </row>
    <row r="114" spans="1:12" x14ac:dyDescent="0.3">
      <c r="A114" s="24" t="s">
        <v>124</v>
      </c>
      <c r="B114" s="25">
        <v>1</v>
      </c>
      <c r="C114" s="26">
        <v>20</v>
      </c>
      <c r="D114" s="27">
        <v>28</v>
      </c>
      <c r="E114" s="10">
        <v>15922.800000000001</v>
      </c>
      <c r="F114" s="11">
        <v>1637.64</v>
      </c>
      <c r="G114" s="12">
        <v>3151.92</v>
      </c>
      <c r="H114" s="11">
        <v>6313.08</v>
      </c>
      <c r="I114" s="11">
        <v>12598.439999999999</v>
      </c>
      <c r="J114" s="12">
        <v>39623.880000000005</v>
      </c>
      <c r="K114" s="12">
        <v>51.07</v>
      </c>
      <c r="L114" s="13">
        <v>31.53</v>
      </c>
    </row>
    <row r="115" spans="1:12" x14ac:dyDescent="0.3">
      <c r="A115" s="24" t="s">
        <v>125</v>
      </c>
      <c r="B115" s="25">
        <v>1</v>
      </c>
      <c r="C115" s="26">
        <v>20</v>
      </c>
      <c r="D115" s="27">
        <v>28</v>
      </c>
      <c r="E115" s="10">
        <v>15922.800000000001</v>
      </c>
      <c r="F115" s="11">
        <v>1637.64</v>
      </c>
      <c r="G115" s="12">
        <v>3151.92</v>
      </c>
      <c r="H115" s="11">
        <v>6313.08</v>
      </c>
      <c r="I115" s="11">
        <v>12598.439999999999</v>
      </c>
      <c r="J115" s="12">
        <v>39623.880000000005</v>
      </c>
      <c r="K115" s="12">
        <v>51.07</v>
      </c>
      <c r="L115" s="13">
        <v>31.53</v>
      </c>
    </row>
    <row r="116" spans="1:12" x14ac:dyDescent="0.3">
      <c r="A116" s="24" t="s">
        <v>126</v>
      </c>
      <c r="B116" s="25">
        <v>2</v>
      </c>
      <c r="C116" s="26">
        <v>26</v>
      </c>
      <c r="D116" s="27">
        <v>11</v>
      </c>
      <c r="E116" s="10">
        <v>13768.199999999999</v>
      </c>
      <c r="F116" s="11">
        <v>1673.56</v>
      </c>
      <c r="G116" s="12">
        <v>5995.84</v>
      </c>
      <c r="H116" s="11">
        <v>10024.56</v>
      </c>
      <c r="I116" s="11">
        <v>25950.48</v>
      </c>
      <c r="J116" s="12">
        <v>57412.639999999999</v>
      </c>
      <c r="K116" s="12">
        <v>41.65</v>
      </c>
      <c r="L116" s="13">
        <v>30.37</v>
      </c>
    </row>
    <row r="117" spans="1:12" x14ac:dyDescent="0.3">
      <c r="A117" s="24" t="s">
        <v>127</v>
      </c>
      <c r="B117" s="25">
        <v>2</v>
      </c>
      <c r="C117" s="26">
        <v>22</v>
      </c>
      <c r="D117" s="27">
        <v>16</v>
      </c>
      <c r="E117" s="10">
        <v>13768.199999999999</v>
      </c>
      <c r="F117" s="11">
        <v>1673.56</v>
      </c>
      <c r="G117" s="12">
        <v>4607.4799999999996</v>
      </c>
      <c r="H117" s="11">
        <v>7320</v>
      </c>
      <c r="I117" s="11">
        <v>20324.88</v>
      </c>
      <c r="J117" s="12">
        <v>47694.119999999995</v>
      </c>
      <c r="K117" s="12">
        <v>41.65</v>
      </c>
      <c r="L117" s="13">
        <v>30.37</v>
      </c>
    </row>
    <row r="118" spans="1:12" x14ac:dyDescent="0.3">
      <c r="A118" s="24" t="s">
        <v>128</v>
      </c>
      <c r="B118" s="25">
        <v>2</v>
      </c>
      <c r="C118" s="26">
        <v>20</v>
      </c>
      <c r="D118" s="27">
        <v>19</v>
      </c>
      <c r="E118" s="10">
        <v>13768.199999999999</v>
      </c>
      <c r="F118" s="11">
        <v>1673.56</v>
      </c>
      <c r="G118" s="12">
        <v>3852.16</v>
      </c>
      <c r="H118" s="11">
        <v>6313.08</v>
      </c>
      <c r="I118" s="11">
        <v>16799.88</v>
      </c>
      <c r="J118" s="12">
        <v>42406.880000000005</v>
      </c>
      <c r="K118" s="12">
        <v>41.65</v>
      </c>
      <c r="L118" s="13">
        <v>30.37</v>
      </c>
    </row>
    <row r="119" spans="1:12" x14ac:dyDescent="0.3">
      <c r="A119" s="24" t="s">
        <v>129</v>
      </c>
      <c r="B119" s="25">
        <v>2</v>
      </c>
      <c r="C119" s="26">
        <v>20</v>
      </c>
      <c r="D119" s="27">
        <v>19</v>
      </c>
      <c r="E119" s="10">
        <v>13768.199999999999</v>
      </c>
      <c r="F119" s="11">
        <v>1673.56</v>
      </c>
      <c r="G119" s="12">
        <v>3852.16</v>
      </c>
      <c r="H119" s="11">
        <v>6313.08</v>
      </c>
      <c r="I119" s="11">
        <v>16799.88</v>
      </c>
      <c r="J119" s="12">
        <v>42406.880000000005</v>
      </c>
      <c r="K119" s="12">
        <v>41.65</v>
      </c>
      <c r="L119" s="13">
        <v>30.37</v>
      </c>
    </row>
    <row r="120" spans="1:12" x14ac:dyDescent="0.3">
      <c r="A120" s="24" t="s">
        <v>130</v>
      </c>
      <c r="B120" s="25">
        <v>2</v>
      </c>
      <c r="C120" s="26">
        <v>19</v>
      </c>
      <c r="D120" s="27">
        <v>35</v>
      </c>
      <c r="E120" s="10">
        <v>13768.199999999999</v>
      </c>
      <c r="F120" s="11">
        <v>1673.56</v>
      </c>
      <c r="G120" s="12">
        <v>2879.58</v>
      </c>
      <c r="H120" s="11">
        <v>5990.88</v>
      </c>
      <c r="I120" s="11">
        <v>11286.599999999999</v>
      </c>
      <c r="J120" s="12">
        <v>35598.819999999992</v>
      </c>
      <c r="K120" s="12">
        <v>41.65</v>
      </c>
      <c r="L120" s="13">
        <v>30.37</v>
      </c>
    </row>
    <row r="121" spans="1:12" x14ac:dyDescent="0.3">
      <c r="A121" s="24" t="s">
        <v>131</v>
      </c>
      <c r="B121" s="25">
        <v>2</v>
      </c>
      <c r="C121" s="26">
        <v>18</v>
      </c>
      <c r="D121" s="27">
        <v>35</v>
      </c>
      <c r="E121" s="10">
        <v>13768.199999999999</v>
      </c>
      <c r="F121" s="11">
        <v>1673.56</v>
      </c>
      <c r="G121" s="12">
        <v>2825.84</v>
      </c>
      <c r="H121" s="11">
        <v>5668.4400000000005</v>
      </c>
      <c r="I121" s="11">
        <v>11286.599999999999</v>
      </c>
      <c r="J121" s="12">
        <v>35222.639999999999</v>
      </c>
      <c r="K121" s="12">
        <v>41.65</v>
      </c>
      <c r="L121" s="13">
        <v>30.37</v>
      </c>
    </row>
    <row r="122" spans="1:12" x14ac:dyDescent="0.3">
      <c r="A122" s="24" t="s">
        <v>132</v>
      </c>
      <c r="B122" s="25">
        <v>2</v>
      </c>
      <c r="C122" s="26">
        <v>18</v>
      </c>
      <c r="D122" s="27">
        <v>35</v>
      </c>
      <c r="E122" s="10">
        <v>13768.199999999999</v>
      </c>
      <c r="F122" s="11">
        <v>1673.56</v>
      </c>
      <c r="G122" s="12">
        <v>2825.84</v>
      </c>
      <c r="H122" s="11">
        <v>5668.4400000000005</v>
      </c>
      <c r="I122" s="11">
        <v>11286.599999999999</v>
      </c>
      <c r="J122" s="12">
        <v>35222.639999999999</v>
      </c>
      <c r="K122" s="12">
        <v>41.65</v>
      </c>
      <c r="L122" s="13">
        <v>30.37</v>
      </c>
    </row>
    <row r="123" spans="1:12" x14ac:dyDescent="0.3">
      <c r="A123" s="24" t="s">
        <v>133</v>
      </c>
      <c r="B123" s="25">
        <v>3</v>
      </c>
      <c r="C123" s="26">
        <v>22</v>
      </c>
      <c r="D123" s="27">
        <v>17</v>
      </c>
      <c r="E123" s="10">
        <v>10337.52</v>
      </c>
      <c r="F123" s="11">
        <v>1489.12</v>
      </c>
      <c r="G123" s="12">
        <v>5054.8999999999996</v>
      </c>
      <c r="H123" s="11">
        <v>7320</v>
      </c>
      <c r="I123" s="11">
        <v>23009.4</v>
      </c>
      <c r="J123" s="12">
        <v>47210.94</v>
      </c>
      <c r="K123" s="12">
        <v>31.53</v>
      </c>
      <c r="L123" s="13">
        <v>27.21</v>
      </c>
    </row>
    <row r="124" spans="1:12" x14ac:dyDescent="0.3">
      <c r="A124" s="24" t="s">
        <v>134</v>
      </c>
      <c r="B124" s="25">
        <v>3</v>
      </c>
      <c r="C124" s="26">
        <v>19</v>
      </c>
      <c r="D124" s="27">
        <v>19</v>
      </c>
      <c r="E124" s="10">
        <v>10337.52</v>
      </c>
      <c r="F124" s="11">
        <v>1489.12</v>
      </c>
      <c r="G124" s="12">
        <v>3798.46</v>
      </c>
      <c r="H124" s="11">
        <v>5990.88</v>
      </c>
      <c r="I124" s="11">
        <v>16799.88</v>
      </c>
      <c r="J124" s="12">
        <v>38415.86</v>
      </c>
      <c r="K124" s="12">
        <v>31.53</v>
      </c>
      <c r="L124" s="13">
        <v>27.21</v>
      </c>
    </row>
    <row r="125" spans="1:12" x14ac:dyDescent="0.3">
      <c r="A125" s="24" t="s">
        <v>135</v>
      </c>
      <c r="B125" s="25">
        <v>3</v>
      </c>
      <c r="C125" s="26">
        <v>19</v>
      </c>
      <c r="D125" s="27">
        <v>19</v>
      </c>
      <c r="E125" s="10">
        <v>10337.52</v>
      </c>
      <c r="F125" s="11">
        <v>1489.12</v>
      </c>
      <c r="G125" s="12">
        <v>3798.46</v>
      </c>
      <c r="H125" s="11">
        <v>5990.88</v>
      </c>
      <c r="I125" s="11">
        <v>16799.88</v>
      </c>
      <c r="J125" s="12">
        <v>38415.86</v>
      </c>
      <c r="K125" s="12">
        <v>31.53</v>
      </c>
      <c r="L125" s="13">
        <v>27.21</v>
      </c>
    </row>
    <row r="126" spans="1:12" x14ac:dyDescent="0.3">
      <c r="A126" s="24" t="s">
        <v>136</v>
      </c>
      <c r="B126" s="25">
        <v>3</v>
      </c>
      <c r="C126" s="26">
        <v>19</v>
      </c>
      <c r="D126" s="27">
        <v>19</v>
      </c>
      <c r="E126" s="10">
        <v>10337.52</v>
      </c>
      <c r="F126" s="11">
        <v>1489.12</v>
      </c>
      <c r="G126" s="12">
        <v>3798.46</v>
      </c>
      <c r="H126" s="11">
        <v>5990.88</v>
      </c>
      <c r="I126" s="11">
        <v>16799.88</v>
      </c>
      <c r="J126" s="12">
        <v>38415.86</v>
      </c>
      <c r="K126" s="12">
        <v>31.53</v>
      </c>
      <c r="L126" s="13">
        <v>27.21</v>
      </c>
    </row>
    <row r="127" spans="1:12" x14ac:dyDescent="0.3">
      <c r="A127" s="24" t="s">
        <v>137</v>
      </c>
      <c r="B127" s="25">
        <v>3</v>
      </c>
      <c r="C127" s="26">
        <v>18</v>
      </c>
      <c r="D127" s="27">
        <v>38</v>
      </c>
      <c r="E127" s="10">
        <v>10337.52</v>
      </c>
      <c r="F127" s="11">
        <v>1489.12</v>
      </c>
      <c r="G127" s="12">
        <v>2796.98</v>
      </c>
      <c r="H127" s="11">
        <v>5668.4400000000005</v>
      </c>
      <c r="I127" s="11">
        <v>11113.44</v>
      </c>
      <c r="J127" s="12">
        <v>31405.5</v>
      </c>
      <c r="K127" s="12">
        <v>31.53</v>
      </c>
      <c r="L127" s="13">
        <v>27.21</v>
      </c>
    </row>
    <row r="128" spans="1:12" x14ac:dyDescent="0.3">
      <c r="A128" s="24" t="s">
        <v>138</v>
      </c>
      <c r="B128" s="25">
        <v>3</v>
      </c>
      <c r="C128" s="26">
        <v>18</v>
      </c>
      <c r="D128" s="27">
        <v>38</v>
      </c>
      <c r="E128" s="10">
        <v>10337.52</v>
      </c>
      <c r="F128" s="11">
        <v>1489.12</v>
      </c>
      <c r="G128" s="12">
        <v>2796.98</v>
      </c>
      <c r="H128" s="11">
        <v>5668.4400000000005</v>
      </c>
      <c r="I128" s="11">
        <v>11113.44</v>
      </c>
      <c r="J128" s="12">
        <v>31405.5</v>
      </c>
      <c r="K128" s="12">
        <v>31.53</v>
      </c>
      <c r="L128" s="13">
        <v>27.21</v>
      </c>
    </row>
    <row r="129" spans="1:12" x14ac:dyDescent="0.3">
      <c r="A129" s="24" t="s">
        <v>139</v>
      </c>
      <c r="B129" s="25">
        <v>3</v>
      </c>
      <c r="C129" s="26">
        <v>17</v>
      </c>
      <c r="D129" s="27">
        <v>47</v>
      </c>
      <c r="E129" s="10">
        <v>10337.52</v>
      </c>
      <c r="F129" s="11">
        <v>1489.12</v>
      </c>
      <c r="G129" s="12">
        <v>2531.38</v>
      </c>
      <c r="H129" s="11">
        <v>5346</v>
      </c>
      <c r="I129" s="11">
        <v>9842.2800000000007</v>
      </c>
      <c r="J129" s="12">
        <v>29546.300000000003</v>
      </c>
      <c r="K129" s="12">
        <v>31.53</v>
      </c>
      <c r="L129" s="13">
        <v>27.21</v>
      </c>
    </row>
    <row r="130" spans="1:12" x14ac:dyDescent="0.3">
      <c r="A130" s="24" t="s">
        <v>140</v>
      </c>
      <c r="B130" s="25">
        <v>3</v>
      </c>
      <c r="C130" s="26">
        <v>17</v>
      </c>
      <c r="D130" s="27">
        <v>47</v>
      </c>
      <c r="E130" s="10">
        <v>10337.52</v>
      </c>
      <c r="F130" s="11">
        <v>1489.12</v>
      </c>
      <c r="G130" s="12">
        <v>2531.38</v>
      </c>
      <c r="H130" s="11">
        <v>5346</v>
      </c>
      <c r="I130" s="11">
        <v>9842.2800000000007</v>
      </c>
      <c r="J130" s="12">
        <v>29546.300000000003</v>
      </c>
      <c r="K130" s="12">
        <v>31.53</v>
      </c>
      <c r="L130" s="13">
        <v>27.21</v>
      </c>
    </row>
    <row r="131" spans="1:12" x14ac:dyDescent="0.3">
      <c r="A131" s="24" t="s">
        <v>141</v>
      </c>
      <c r="B131" s="25">
        <v>3</v>
      </c>
      <c r="C131" s="26">
        <v>16</v>
      </c>
      <c r="D131" s="27">
        <v>45</v>
      </c>
      <c r="E131" s="10">
        <v>10337.52</v>
      </c>
      <c r="F131" s="11">
        <v>1489.12</v>
      </c>
      <c r="G131" s="12">
        <v>2477.7600000000002</v>
      </c>
      <c r="H131" s="11">
        <v>5024.28</v>
      </c>
      <c r="I131" s="11">
        <v>9842.2800000000007</v>
      </c>
      <c r="J131" s="12">
        <v>29170.959999999999</v>
      </c>
      <c r="K131" s="12">
        <v>31.53</v>
      </c>
      <c r="L131" s="13">
        <v>27.21</v>
      </c>
    </row>
    <row r="132" spans="1:12" x14ac:dyDescent="0.3">
      <c r="A132" s="24" t="s">
        <v>142</v>
      </c>
      <c r="B132" s="25">
        <v>3</v>
      </c>
      <c r="C132" s="26">
        <v>16</v>
      </c>
      <c r="D132" s="27">
        <v>47</v>
      </c>
      <c r="E132" s="10">
        <v>10337.52</v>
      </c>
      <c r="F132" s="11">
        <v>1489.12</v>
      </c>
      <c r="G132" s="12">
        <v>2477.7600000000002</v>
      </c>
      <c r="H132" s="11">
        <v>5024.28</v>
      </c>
      <c r="I132" s="11">
        <v>9842.2800000000007</v>
      </c>
      <c r="J132" s="12">
        <v>29170.959999999999</v>
      </c>
      <c r="K132" s="12">
        <v>31.53</v>
      </c>
      <c r="L132" s="13">
        <v>27.21</v>
      </c>
    </row>
    <row r="133" spans="1:12" x14ac:dyDescent="0.3">
      <c r="A133" s="24" t="s">
        <v>143</v>
      </c>
      <c r="B133" s="25">
        <v>3</v>
      </c>
      <c r="C133" s="26">
        <v>16</v>
      </c>
      <c r="D133" s="27">
        <v>47</v>
      </c>
      <c r="E133" s="10">
        <v>10337.52</v>
      </c>
      <c r="F133" s="11">
        <v>1489.12</v>
      </c>
      <c r="G133" s="12">
        <v>2477.7600000000002</v>
      </c>
      <c r="H133" s="11">
        <v>5024.28</v>
      </c>
      <c r="I133" s="11">
        <v>9842.2800000000007</v>
      </c>
      <c r="J133" s="12">
        <v>29170.959999999999</v>
      </c>
      <c r="K133" s="12">
        <v>31.53</v>
      </c>
      <c r="L133" s="13">
        <v>27.21</v>
      </c>
    </row>
    <row r="134" spans="1:12" x14ac:dyDescent="0.3">
      <c r="A134" s="24" t="s">
        <v>144</v>
      </c>
      <c r="B134" s="25">
        <v>3</v>
      </c>
      <c r="C134" s="26">
        <v>16</v>
      </c>
      <c r="D134" s="27">
        <v>47</v>
      </c>
      <c r="E134" s="10">
        <v>10337.52</v>
      </c>
      <c r="F134" s="11">
        <v>1489.12</v>
      </c>
      <c r="G134" s="12">
        <v>2477.7600000000002</v>
      </c>
      <c r="H134" s="11">
        <v>5024.28</v>
      </c>
      <c r="I134" s="11">
        <v>9842.2800000000007</v>
      </c>
      <c r="J134" s="12">
        <v>29170.959999999999</v>
      </c>
      <c r="K134" s="12">
        <v>31.53</v>
      </c>
      <c r="L134" s="13">
        <v>27.21</v>
      </c>
    </row>
    <row r="135" spans="1:12" x14ac:dyDescent="0.3">
      <c r="A135" s="24" t="s">
        <v>145</v>
      </c>
      <c r="B135" s="25">
        <v>4</v>
      </c>
      <c r="C135" s="26">
        <v>14</v>
      </c>
      <c r="D135" s="27">
        <v>52</v>
      </c>
      <c r="E135" s="10">
        <v>8603.76</v>
      </c>
      <c r="F135" s="11">
        <v>1420.88</v>
      </c>
      <c r="G135" s="12">
        <v>2163.7399999999998</v>
      </c>
      <c r="H135" s="11">
        <v>4379.6400000000003</v>
      </c>
      <c r="I135" s="11">
        <v>8602.7999999999993</v>
      </c>
      <c r="J135" s="12">
        <v>25170.82</v>
      </c>
      <c r="K135" s="12">
        <v>21.46</v>
      </c>
      <c r="L135" s="13">
        <v>21.24</v>
      </c>
    </row>
    <row r="136" spans="1:12" ht="15" thickBot="1" x14ac:dyDescent="0.35">
      <c r="A136" s="28" t="s">
        <v>146</v>
      </c>
      <c r="B136" s="29">
        <v>4</v>
      </c>
      <c r="C136" s="30">
        <v>14</v>
      </c>
      <c r="D136" s="31">
        <v>52</v>
      </c>
      <c r="E136" s="32">
        <v>8603.76</v>
      </c>
      <c r="F136" s="33">
        <v>1420.88</v>
      </c>
      <c r="G136" s="34">
        <v>2163.7399999999998</v>
      </c>
      <c r="H136" s="33">
        <v>4379.6400000000003</v>
      </c>
      <c r="I136" s="33">
        <v>8602.7999999999993</v>
      </c>
      <c r="J136" s="34">
        <v>25170.82</v>
      </c>
      <c r="K136" s="34">
        <v>21.46</v>
      </c>
      <c r="L136" s="35">
        <v>21.24</v>
      </c>
    </row>
  </sheetData>
  <mergeCells count="1">
    <mergeCell ref="A1:L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Ayuntamiento de Málaga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Godoy Palma, María Dolores</dc:creator>
  <cp:lastModifiedBy>Bonastre Hernández, Marcos</cp:lastModifiedBy>
  <cp:lastPrinted>2025-06-03T08:00:43Z</cp:lastPrinted>
  <dcterms:created xsi:type="dcterms:W3CDTF">2025-05-28T10:43:49Z</dcterms:created>
  <dcterms:modified xsi:type="dcterms:W3CDTF">2025-06-03T08:04:38Z</dcterms:modified>
</cp:coreProperties>
</file>